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Web\refdata\gas\ix\data\Reference Files for Pre Ignition Calculation\"/>
    </mc:Choice>
  </mc:AlternateContent>
  <bookViews>
    <workbookView xWindow="0" yWindow="0" windowWidth="26805" windowHeight="7875"/>
  </bookViews>
  <sheets>
    <sheet name="All Iterations" sheetId="11" r:id="rId1"/>
    <sheet name="Summary Iteration 1" sheetId="7" r:id="rId2"/>
    <sheet name="Summary Iteration 2" sheetId="8" r:id="rId3"/>
    <sheet name="Summary Iteration 3" sheetId="9" r:id="rId4"/>
    <sheet name="Summary Iteration 4" sheetId="10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0" i="11" l="1"/>
  <c r="W10" i="11"/>
  <c r="V10" i="11"/>
  <c r="U10" i="11"/>
  <c r="T10" i="11"/>
  <c r="Q10" i="11"/>
  <c r="P10" i="11"/>
  <c r="O10" i="11"/>
  <c r="N10" i="11"/>
  <c r="K10" i="11"/>
  <c r="J10" i="11"/>
  <c r="I10" i="11"/>
  <c r="H10" i="11"/>
  <c r="C10" i="11"/>
  <c r="D10" i="11"/>
  <c r="B10" i="11"/>
  <c r="J7" i="10" l="1"/>
  <c r="I7" i="10"/>
  <c r="H7" i="10"/>
  <c r="J6" i="10"/>
  <c r="I6" i="10"/>
  <c r="H6" i="10"/>
  <c r="J5" i="10"/>
  <c r="I5" i="10"/>
  <c r="H5" i="10"/>
  <c r="J4" i="10"/>
  <c r="I4" i="10"/>
  <c r="H4" i="10"/>
  <c r="J7" i="9"/>
  <c r="I7" i="9"/>
  <c r="H7" i="9"/>
  <c r="J6" i="9"/>
  <c r="I6" i="9"/>
  <c r="H6" i="9"/>
  <c r="J5" i="9"/>
  <c r="I5" i="9"/>
  <c r="H5" i="9"/>
  <c r="J4" i="9"/>
  <c r="I4" i="9"/>
  <c r="H4" i="9"/>
  <c r="J7" i="8"/>
  <c r="I7" i="8"/>
  <c r="H7" i="8"/>
  <c r="J6" i="8"/>
  <c r="I6" i="8"/>
  <c r="H6" i="8"/>
  <c r="J5" i="8"/>
  <c r="I5" i="8"/>
  <c r="H5" i="8"/>
  <c r="J4" i="8"/>
  <c r="I4" i="8"/>
  <c r="H4" i="8"/>
  <c r="J7" i="7"/>
  <c r="I7" i="7"/>
  <c r="H7" i="7"/>
  <c r="J6" i="7"/>
  <c r="I6" i="7"/>
  <c r="H6" i="7"/>
  <c r="J5" i="7"/>
  <c r="I5" i="7"/>
  <c r="H5" i="7"/>
  <c r="J4" i="7"/>
  <c r="I4" i="7"/>
  <c r="H4" i="7"/>
  <c r="K5" i="10" l="1"/>
  <c r="K6" i="10"/>
  <c r="K4" i="10"/>
  <c r="K7" i="10"/>
  <c r="K7" i="9"/>
  <c r="K5" i="9"/>
  <c r="K6" i="9"/>
  <c r="K4" i="9"/>
  <c r="K5" i="8"/>
  <c r="K6" i="8"/>
  <c r="K7" i="8"/>
  <c r="K4" i="8"/>
  <c r="K7" i="7"/>
  <c r="K5" i="7"/>
  <c r="K6" i="7"/>
  <c r="K4" i="7"/>
</calcChain>
</file>

<file path=xl/sharedStrings.xml><?xml version="1.0" encoding="utf-8"?>
<sst xmlns="http://schemas.openxmlformats.org/spreadsheetml/2006/main" count="450" uniqueCount="52">
  <si>
    <t>Cycle</t>
  </si>
  <si>
    <t>Evaluation Criteria</t>
  </si>
  <si>
    <t>Parameter</t>
  </si>
  <si>
    <t>Cyl 1</t>
  </si>
  <si>
    <t>Cyl 2</t>
  </si>
  <si>
    <t>Cyl 3</t>
  </si>
  <si>
    <t>Cyl 4</t>
  </si>
  <si>
    <t>PP Mean</t>
  </si>
  <si>
    <t>PP Std Dev</t>
  </si>
  <si>
    <t>PP F Stat</t>
  </si>
  <si>
    <t>PP Thresh</t>
  </si>
  <si>
    <t>MFB2 Mean</t>
  </si>
  <si>
    <t>MFB2 Std Dev</t>
  </si>
  <si>
    <t>MFB2 F Stat</t>
  </si>
  <si>
    <t>MFB2 Thresh</t>
  </si>
  <si>
    <t>Test Cycles</t>
  </si>
  <si>
    <t>Bad Cycles</t>
  </si>
  <si>
    <t>PP</t>
  </si>
  <si>
    <t>Type</t>
  </si>
  <si>
    <t>MFB</t>
  </si>
  <si>
    <t>Cylinder 1</t>
  </si>
  <si>
    <t>Iteration 1</t>
  </si>
  <si>
    <t>Cylinder 2</t>
  </si>
  <si>
    <t>Cylinder 3</t>
  </si>
  <si>
    <t>Cylinder 4</t>
  </si>
  <si>
    <t>Invalid Cycles</t>
  </si>
  <si>
    <t>Iteration 2</t>
  </si>
  <si>
    <t>Iteration 3</t>
  </si>
  <si>
    <t>Iteration 4</t>
  </si>
  <si>
    <t>LSPI Cycle Summary</t>
  </si>
  <si>
    <t>Cylinder</t>
  </si>
  <si>
    <t>PP Only</t>
  </si>
  <si>
    <t>MFB2 Only</t>
  </si>
  <si>
    <t>Both PP &amp; MFB2</t>
  </si>
  <si>
    <t>Total</t>
  </si>
  <si>
    <t>MFB2</t>
  </si>
  <si>
    <t>PP&amp;MFB2</t>
  </si>
  <si>
    <t>LSPI Cycles</t>
  </si>
  <si>
    <t>Run # 1 LSPI Cycle Summary</t>
  </si>
  <si>
    <t>Run # 2 LSPI Cycle Summary</t>
  </si>
  <si>
    <t>Run # 3 LSPI Cycle Summary</t>
  </si>
  <si>
    <t>Run # 4 LSPI Cycle Summary</t>
  </si>
  <si>
    <t>Both</t>
  </si>
  <si>
    <t>All</t>
  </si>
  <si>
    <t>Run # 1 Evaluation Criteria</t>
  </si>
  <si>
    <t>Run # 2 Evaluation Criteria</t>
  </si>
  <si>
    <t>Run # 3 Evaluation Criteria</t>
  </si>
  <si>
    <t>Run # 4 Evaluation Criteria</t>
  </si>
  <si>
    <t>Run # 1 LSPI Cycles</t>
  </si>
  <si>
    <t>Run # 2 LSPI Cycles</t>
  </si>
  <si>
    <t>Run # 3 LSPI Cycles</t>
  </si>
  <si>
    <t>Run # 4 LSPI Cycles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</si>
</sst>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2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4">
    <xf numFmtId="0" fontId="0" fillId="0" borderId="0" xfId="0"/>
    <xf numFmtId="0" fontId="19" fillId="0" borderId="10" xfId="0" applyFont="1" applyBorder="1" applyAlignment="1">
      <alignment horizontal="center" vertical="top"/>
    </xf>
    <xf numFmtId="164" fontId="20" fillId="0" borderId="10" xfId="0" applyNumberFormat="1" applyFont="1" applyBorder="1" applyAlignment="1">
      <alignment horizontal="center" vertical="top"/>
    </xf>
    <xf numFmtId="1" fontId="20" fillId="0" borderId="10" xfId="0" applyNumberFormat="1" applyFont="1" applyBorder="1" applyAlignment="1">
      <alignment horizontal="center" vertical="top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/>
    <xf numFmtId="0" fontId="18" fillId="0" borderId="0" xfId="0" applyFont="1"/>
    <xf numFmtId="0" fontId="20" fillId="0" borderId="10" xfId="0" applyFont="1" applyBorder="1" applyAlignment="1">
      <alignment horizontal="center" vertical="top"/>
    </xf>
    <xf numFmtId="0" fontId="18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47"/>
  <sheetViews>
    <sheetView tabSelected="1" topLeftCell="D1" zoomScale="70" zoomScaleNormal="70" workbookViewId="0">
      <selection activeCell="Y36" sqref="Y36"/>
    </sheetView>
  </sheetViews>
  <sheetFormatPr defaultRowHeight="15" x14ac:dyDescent="0.25"/>
  <cols>
    <col min="1" max="5" width="13.5703125" customWidth="1"/>
    <col min="7" max="11" width="13.5703125" customWidth="1"/>
    <col min="13" max="17" width="13.5703125" customWidth="1"/>
    <col min="19" max="23" width="13.5703125" customWidth="1"/>
  </cols>
  <sheetData>
    <row r="1" spans="1:43" x14ac:dyDescent="0.25">
      <c r="A1">
        <v>1</v>
      </c>
      <c r="G1">
        <v>2</v>
      </c>
      <c r="M1">
        <v>3</v>
      </c>
      <c r="S1">
        <v>4</v>
      </c>
      <c r="Y1">
        <v>5</v>
      </c>
      <c r="AE1">
        <v>6</v>
      </c>
      <c r="AK1">
        <v>7</v>
      </c>
      <c r="AQ1">
        <v>8</v>
      </c>
    </row>
    <row r="2" spans="1:43" ht="15.75" x14ac:dyDescent="0.25">
      <c r="A2" s="7" t="s">
        <v>37</v>
      </c>
      <c r="G2" s="7" t="s">
        <v>37</v>
      </c>
      <c r="M2" s="7" t="s">
        <v>37</v>
      </c>
      <c r="S2" s="7" t="s">
        <v>37</v>
      </c>
    </row>
    <row r="4" spans="1:43" ht="15.75" x14ac:dyDescent="0.25">
      <c r="A4" s="7" t="s">
        <v>38</v>
      </c>
      <c r="G4" s="7" t="s">
        <v>39</v>
      </c>
      <c r="M4" s="7" t="s">
        <v>40</v>
      </c>
      <c r="S4" s="7" t="s">
        <v>41</v>
      </c>
    </row>
    <row r="5" spans="1:43" x14ac:dyDescent="0.25">
      <c r="A5" s="1" t="s">
        <v>30</v>
      </c>
      <c r="B5" s="1" t="s">
        <v>31</v>
      </c>
      <c r="C5" s="1" t="s">
        <v>32</v>
      </c>
      <c r="D5" s="1" t="s">
        <v>42</v>
      </c>
      <c r="E5" s="1" t="s">
        <v>34</v>
      </c>
      <c r="G5" s="1" t="s">
        <v>30</v>
      </c>
      <c r="H5" s="1" t="s">
        <v>31</v>
      </c>
      <c r="I5" s="1" t="s">
        <v>32</v>
      </c>
      <c r="J5" s="1" t="s">
        <v>42</v>
      </c>
      <c r="K5" s="1" t="s">
        <v>34</v>
      </c>
      <c r="M5" s="1" t="s">
        <v>30</v>
      </c>
      <c r="N5" s="1" t="s">
        <v>31</v>
      </c>
      <c r="O5" s="1" t="s">
        <v>32</v>
      </c>
      <c r="P5" s="1" t="s">
        <v>42</v>
      </c>
      <c r="Q5" s="1" t="s">
        <v>34</v>
      </c>
      <c r="S5" s="1" t="s">
        <v>30</v>
      </c>
      <c r="T5" s="1" t="s">
        <v>31</v>
      </c>
      <c r="U5" s="1" t="s">
        <v>32</v>
      </c>
      <c r="V5" s="1" t="s">
        <v>42</v>
      </c>
      <c r="W5" s="1" t="s">
        <v>34</v>
      </c>
    </row>
    <row r="6" spans="1:43" x14ac:dyDescent="0.25">
      <c r="A6" s="1">
        <v>1</v>
      </c>
      <c r="B6" s="6">
        <v>0</v>
      </c>
      <c r="C6" s="6">
        <v>0</v>
      </c>
      <c r="D6" s="6">
        <v>2</v>
      </c>
      <c r="E6" s="6">
        <v>2</v>
      </c>
      <c r="G6" s="1">
        <v>1</v>
      </c>
      <c r="H6" s="8">
        <v>0</v>
      </c>
      <c r="I6" s="8">
        <v>2</v>
      </c>
      <c r="J6" s="8">
        <v>8</v>
      </c>
      <c r="K6" s="8">
        <v>10</v>
      </c>
      <c r="M6" s="1">
        <v>1</v>
      </c>
      <c r="N6" s="8">
        <v>0</v>
      </c>
      <c r="O6" s="8">
        <v>2</v>
      </c>
      <c r="P6" s="8">
        <v>5</v>
      </c>
      <c r="Q6" s="8">
        <v>7</v>
      </c>
      <c r="S6" s="1">
        <v>1</v>
      </c>
      <c r="T6" s="8">
        <v>0</v>
      </c>
      <c r="U6" s="8">
        <v>1</v>
      </c>
      <c r="V6" s="8">
        <v>7</v>
      </c>
      <c r="W6" s="8">
        <v>8</v>
      </c>
    </row>
    <row r="7" spans="1:43" x14ac:dyDescent="0.25">
      <c r="A7" s="1">
        <v>2</v>
      </c>
      <c r="B7" s="6">
        <v>0</v>
      </c>
      <c r="C7" s="6">
        <v>1</v>
      </c>
      <c r="D7" s="6">
        <v>5</v>
      </c>
      <c r="E7" s="6">
        <v>6</v>
      </c>
      <c r="G7" s="1">
        <v>2</v>
      </c>
      <c r="H7" s="8">
        <v>0</v>
      </c>
      <c r="I7" s="8">
        <v>0</v>
      </c>
      <c r="J7" s="8">
        <v>6</v>
      </c>
      <c r="K7" s="8">
        <v>6</v>
      </c>
      <c r="M7" s="1">
        <v>2</v>
      </c>
      <c r="N7" s="8">
        <v>0</v>
      </c>
      <c r="O7" s="8">
        <v>0</v>
      </c>
      <c r="P7" s="8">
        <v>7</v>
      </c>
      <c r="Q7" s="8">
        <v>7</v>
      </c>
      <c r="S7" s="1">
        <v>2</v>
      </c>
      <c r="T7" s="8">
        <v>0</v>
      </c>
      <c r="U7" s="8">
        <v>0</v>
      </c>
      <c r="V7" s="8">
        <v>2</v>
      </c>
      <c r="W7" s="8">
        <v>2</v>
      </c>
    </row>
    <row r="8" spans="1:43" x14ac:dyDescent="0.25">
      <c r="A8" s="1">
        <v>3</v>
      </c>
      <c r="B8" s="6">
        <v>0</v>
      </c>
      <c r="C8" s="6">
        <v>0</v>
      </c>
      <c r="D8" s="6">
        <v>4</v>
      </c>
      <c r="E8" s="6">
        <v>4</v>
      </c>
      <c r="G8" s="1">
        <v>3</v>
      </c>
      <c r="H8" s="8">
        <v>0</v>
      </c>
      <c r="I8" s="8">
        <v>0</v>
      </c>
      <c r="J8" s="8">
        <v>2</v>
      </c>
      <c r="K8" s="8">
        <v>2</v>
      </c>
      <c r="M8" s="1">
        <v>3</v>
      </c>
      <c r="N8" s="8">
        <v>0</v>
      </c>
      <c r="O8" s="8">
        <v>0</v>
      </c>
      <c r="P8" s="8">
        <v>2</v>
      </c>
      <c r="Q8" s="8">
        <v>2</v>
      </c>
      <c r="S8" s="1">
        <v>3</v>
      </c>
      <c r="T8" s="8">
        <v>0</v>
      </c>
      <c r="U8" s="8">
        <v>0</v>
      </c>
      <c r="V8" s="8">
        <v>1</v>
      </c>
      <c r="W8" s="8">
        <v>1</v>
      </c>
    </row>
    <row r="9" spans="1:43" x14ac:dyDescent="0.25">
      <c r="A9" s="1">
        <v>4</v>
      </c>
      <c r="B9" s="6">
        <v>1</v>
      </c>
      <c r="C9" s="6">
        <v>0</v>
      </c>
      <c r="D9" s="6">
        <v>5</v>
      </c>
      <c r="E9" s="6">
        <v>6</v>
      </c>
      <c r="G9" s="1">
        <v>4</v>
      </c>
      <c r="H9" s="8">
        <v>0</v>
      </c>
      <c r="I9" s="8">
        <v>0</v>
      </c>
      <c r="J9" s="8">
        <v>3</v>
      </c>
      <c r="K9" s="8">
        <v>3</v>
      </c>
      <c r="M9" s="1">
        <v>4</v>
      </c>
      <c r="N9" s="8">
        <v>0</v>
      </c>
      <c r="O9" s="8">
        <v>0</v>
      </c>
      <c r="P9" s="8">
        <v>4</v>
      </c>
      <c r="Q9" s="8">
        <v>4</v>
      </c>
      <c r="S9" s="1">
        <v>4</v>
      </c>
      <c r="T9" s="8">
        <v>0</v>
      </c>
      <c r="U9" s="8">
        <v>0</v>
      </c>
      <c r="V9" s="8">
        <v>5</v>
      </c>
      <c r="W9" s="8">
        <v>5</v>
      </c>
    </row>
    <row r="10" spans="1:43" x14ac:dyDescent="0.25">
      <c r="A10" s="1" t="s">
        <v>43</v>
      </c>
      <c r="B10" s="8">
        <f>SUM(B6:B9)</f>
        <v>1</v>
      </c>
      <c r="C10" s="8">
        <f t="shared" ref="C10:E10" si="0">SUM(C6:C9)</f>
        <v>1</v>
      </c>
      <c r="D10" s="8">
        <f t="shared" si="0"/>
        <v>16</v>
      </c>
      <c r="E10" s="8">
        <f t="shared" si="0"/>
        <v>18</v>
      </c>
      <c r="G10" s="1" t="s">
        <v>43</v>
      </c>
      <c r="H10" s="8">
        <f>SUM(H6:H9)</f>
        <v>0</v>
      </c>
      <c r="I10" s="8">
        <f t="shared" ref="I10" si="1">SUM(I6:I9)</f>
        <v>2</v>
      </c>
      <c r="J10" s="8">
        <f t="shared" ref="J10" si="2">SUM(J6:J9)</f>
        <v>19</v>
      </c>
      <c r="K10" s="8">
        <f t="shared" ref="K10" si="3">SUM(K6:K9)</f>
        <v>21</v>
      </c>
      <c r="M10" s="1" t="s">
        <v>43</v>
      </c>
      <c r="N10" s="8">
        <f>SUM(N6:N9)</f>
        <v>0</v>
      </c>
      <c r="O10" s="8">
        <f t="shared" ref="O10" si="4">SUM(O6:O9)</f>
        <v>2</v>
      </c>
      <c r="P10" s="8">
        <f t="shared" ref="P10" si="5">SUM(P6:P9)</f>
        <v>18</v>
      </c>
      <c r="Q10" s="8">
        <f t="shared" ref="Q10" si="6">SUM(Q6:Q9)</f>
        <v>20</v>
      </c>
      <c r="S10" s="1" t="s">
        <v>43</v>
      </c>
      <c r="T10" s="8">
        <f>SUM(T6:T9)</f>
        <v>0</v>
      </c>
      <c r="U10" s="8">
        <f t="shared" ref="U10" si="7">SUM(U6:U9)</f>
        <v>1</v>
      </c>
      <c r="V10" s="8">
        <f t="shared" ref="V10" si="8">SUM(V6:V9)</f>
        <v>15</v>
      </c>
      <c r="W10" s="8">
        <f t="shared" ref="W10" si="9">SUM(W6:W9)</f>
        <v>16</v>
      </c>
    </row>
    <row r="12" spans="1:43" ht="15.75" x14ac:dyDescent="0.25">
      <c r="A12" s="7" t="s">
        <v>44</v>
      </c>
      <c r="G12" s="7" t="s">
        <v>45</v>
      </c>
      <c r="M12" s="7" t="s">
        <v>46</v>
      </c>
      <c r="S12" s="7" t="s">
        <v>47</v>
      </c>
    </row>
    <row r="13" spans="1:43" x14ac:dyDescent="0.25">
      <c r="A13" s="1" t="s">
        <v>2</v>
      </c>
      <c r="B13" s="1" t="s">
        <v>3</v>
      </c>
      <c r="C13" s="1" t="s">
        <v>4</v>
      </c>
      <c r="D13" s="1" t="s">
        <v>5</v>
      </c>
      <c r="E13" s="1" t="s">
        <v>6</v>
      </c>
      <c r="G13" s="1" t="s">
        <v>2</v>
      </c>
      <c r="H13" s="1" t="s">
        <v>3</v>
      </c>
      <c r="I13" s="1" t="s">
        <v>4</v>
      </c>
      <c r="J13" s="1" t="s">
        <v>5</v>
      </c>
      <c r="K13" s="1" t="s">
        <v>6</v>
      </c>
      <c r="M13" s="1" t="s">
        <v>2</v>
      </c>
      <c r="N13" s="1" t="s">
        <v>3</v>
      </c>
      <c r="O13" s="1" t="s">
        <v>4</v>
      </c>
      <c r="P13" s="1" t="s">
        <v>5</v>
      </c>
      <c r="Q13" s="1" t="s">
        <v>6</v>
      </c>
      <c r="S13" s="1" t="s">
        <v>2</v>
      </c>
      <c r="T13" s="1" t="s">
        <v>3</v>
      </c>
      <c r="U13" s="1" t="s">
        <v>4</v>
      </c>
      <c r="V13" s="1" t="s">
        <v>5</v>
      </c>
      <c r="W13" s="1" t="s">
        <v>6</v>
      </c>
    </row>
    <row r="14" spans="1:43" x14ac:dyDescent="0.25">
      <c r="A14" s="1" t="s">
        <v>7</v>
      </c>
      <c r="B14" s="2">
        <v>37.121679078576463</v>
      </c>
      <c r="C14" s="2">
        <v>41.102053589811405</v>
      </c>
      <c r="D14" s="2">
        <v>42.605300901196706</v>
      </c>
      <c r="E14" s="2">
        <v>43.426500747081263</v>
      </c>
      <c r="G14" s="1" t="s">
        <v>7</v>
      </c>
      <c r="H14" s="2">
        <v>36.426769718575194</v>
      </c>
      <c r="I14" s="2">
        <v>40.819715772321878</v>
      </c>
      <c r="J14" s="2">
        <v>41.390535712183599</v>
      </c>
      <c r="K14" s="2">
        <v>43.742288516852312</v>
      </c>
      <c r="M14" s="1" t="s">
        <v>7</v>
      </c>
      <c r="N14" s="2">
        <v>39.599877919939189</v>
      </c>
      <c r="O14" s="2">
        <v>41.061131205403235</v>
      </c>
      <c r="P14" s="2">
        <v>41.059148042917407</v>
      </c>
      <c r="Q14" s="2">
        <v>43.409153733024986</v>
      </c>
      <c r="S14" s="1" t="s">
        <v>7</v>
      </c>
      <c r="T14" s="2">
        <v>38.932391739659813</v>
      </c>
      <c r="U14" s="2">
        <v>40.858979535054544</v>
      </c>
      <c r="V14" s="2">
        <v>41.378726074858108</v>
      </c>
      <c r="W14" s="2">
        <v>43.290828265533833</v>
      </c>
    </row>
    <row r="15" spans="1:43" x14ac:dyDescent="0.25">
      <c r="A15" s="1" t="s">
        <v>8</v>
      </c>
      <c r="B15" s="2">
        <v>3.0657631999111685</v>
      </c>
      <c r="C15" s="2">
        <v>2.8481498931502478</v>
      </c>
      <c r="D15" s="2">
        <v>3.214378211590152</v>
      </c>
      <c r="E15" s="2">
        <v>3.7394544560038963</v>
      </c>
      <c r="G15" s="1" t="s">
        <v>8</v>
      </c>
      <c r="H15" s="2">
        <v>2.9974698921975342</v>
      </c>
      <c r="I15" s="2">
        <v>2.8433816520253221</v>
      </c>
      <c r="J15" s="2">
        <v>3.0692201798372607</v>
      </c>
      <c r="K15" s="2">
        <v>3.7223235421934922</v>
      </c>
      <c r="M15" s="1" t="s">
        <v>8</v>
      </c>
      <c r="N15" s="2">
        <v>3.3030135311133684</v>
      </c>
      <c r="O15" s="2">
        <v>2.8716290169757275</v>
      </c>
      <c r="P15" s="2">
        <v>3.149265183320467</v>
      </c>
      <c r="Q15" s="2">
        <v>3.7809085837624195</v>
      </c>
      <c r="S15" s="1" t="s">
        <v>8</v>
      </c>
      <c r="T15" s="2">
        <v>3.298389327625499</v>
      </c>
      <c r="U15" s="2">
        <v>2.8530970574449461</v>
      </c>
      <c r="V15" s="2">
        <v>3.1459648277176671</v>
      </c>
      <c r="W15" s="2">
        <v>3.6602241667839226</v>
      </c>
    </row>
    <row r="16" spans="1:43" x14ac:dyDescent="0.25">
      <c r="A16" s="1" t="s">
        <v>9</v>
      </c>
      <c r="B16" s="2">
        <v>5.4015066453751022</v>
      </c>
      <c r="C16" s="2">
        <v>6.183138304274963</v>
      </c>
      <c r="D16" s="2">
        <v>6.1360242030349017</v>
      </c>
      <c r="E16" s="2">
        <v>5.4911654387311959</v>
      </c>
      <c r="G16" s="1" t="s">
        <v>9</v>
      </c>
      <c r="H16" s="2">
        <v>5.468689560465867</v>
      </c>
      <c r="I16" s="2">
        <v>6.1314162555657283</v>
      </c>
      <c r="J16" s="2">
        <v>6.1469800162377659</v>
      </c>
      <c r="K16" s="2">
        <v>5.5794167041700051</v>
      </c>
      <c r="M16" s="1" t="s">
        <v>9</v>
      </c>
      <c r="N16" s="2">
        <v>5.5079157840476105</v>
      </c>
      <c r="O16" s="2">
        <v>6.2222585009686844</v>
      </c>
      <c r="P16" s="2">
        <v>5.9629170866006653</v>
      </c>
      <c r="Q16" s="2">
        <v>5.5500115722821537</v>
      </c>
      <c r="S16" s="1" t="s">
        <v>9</v>
      </c>
      <c r="T16" s="2">
        <v>5.4648064033015968</v>
      </c>
      <c r="U16" s="2">
        <v>6.1642990376849225</v>
      </c>
      <c r="V16" s="2">
        <v>5.896987219936582</v>
      </c>
      <c r="W16" s="2">
        <v>5.5566307470263308</v>
      </c>
    </row>
    <row r="17" spans="1:23" x14ac:dyDescent="0.25">
      <c r="A17" s="1" t="s">
        <v>10</v>
      </c>
      <c r="B17" s="2">
        <v>53.681419376043081</v>
      </c>
      <c r="C17" s="2">
        <v>58.712558290465346</v>
      </c>
      <c r="D17" s="2">
        <v>62.328803405221919</v>
      </c>
      <c r="E17" s="2">
        <v>63.960463815599226</v>
      </c>
      <c r="G17" s="1" t="s">
        <v>10</v>
      </c>
      <c r="H17" s="2">
        <v>52.819002025846601</v>
      </c>
      <c r="I17" s="2">
        <v>58.25367225432727</v>
      </c>
      <c r="J17" s="2">
        <v>60.256970823076927</v>
      </c>
      <c r="K17" s="2">
        <v>64.510682666491945</v>
      </c>
      <c r="M17" s="1" t="s">
        <v>10</v>
      </c>
      <c r="N17" s="2">
        <v>57.792598282881343</v>
      </c>
      <c r="O17" s="2">
        <v>58.929149267908798</v>
      </c>
      <c r="P17" s="2">
        <v>59.837955214775597</v>
      </c>
      <c r="Q17" s="2">
        <v>64.393240126647342</v>
      </c>
      <c r="S17" s="1" t="s">
        <v>10</v>
      </c>
      <c r="T17" s="2">
        <v>56.957450857849288</v>
      </c>
      <c r="U17" s="2">
        <v>58.446322980684108</v>
      </c>
      <c r="V17" s="2">
        <v>59.930440458279179</v>
      </c>
      <c r="W17" s="2">
        <v>63.629342411694211</v>
      </c>
    </row>
    <row r="18" spans="1:23" x14ac:dyDescent="0.25">
      <c r="A18" s="1" t="s">
        <v>11</v>
      </c>
      <c r="B18" s="2">
        <v>22.761617783738632</v>
      </c>
      <c r="C18" s="2">
        <v>21.326749767638859</v>
      </c>
      <c r="D18" s="2">
        <v>20.58816825101767</v>
      </c>
      <c r="E18" s="2">
        <v>20.582215653401569</v>
      </c>
      <c r="G18" s="1" t="s">
        <v>11</v>
      </c>
      <c r="H18" s="2">
        <v>22.560141773045473</v>
      </c>
      <c r="I18" s="2">
        <v>21.315331717590034</v>
      </c>
      <c r="J18" s="2">
        <v>20.531528312097791</v>
      </c>
      <c r="K18" s="2">
        <v>20.423845714924379</v>
      </c>
      <c r="M18" s="1" t="s">
        <v>11</v>
      </c>
      <c r="N18" s="2">
        <v>23.145807474425418</v>
      </c>
      <c r="O18" s="2">
        <v>21.33231809545099</v>
      </c>
      <c r="P18" s="2">
        <v>20.713492217555501</v>
      </c>
      <c r="Q18" s="2">
        <v>20.4508488435022</v>
      </c>
      <c r="S18" s="1" t="s">
        <v>11</v>
      </c>
      <c r="T18" s="2">
        <v>23.165312191161938</v>
      </c>
      <c r="U18" s="2">
        <v>21.287162201908259</v>
      </c>
      <c r="V18" s="2">
        <v>20.583341666715686</v>
      </c>
      <c r="W18" s="2">
        <v>20.636255478102296</v>
      </c>
    </row>
    <row r="19" spans="1:23" x14ac:dyDescent="0.25">
      <c r="A19" s="1" t="s">
        <v>12</v>
      </c>
      <c r="B19" s="2">
        <v>1.5158055960967995</v>
      </c>
      <c r="C19" s="2">
        <v>1.1853253605342111</v>
      </c>
      <c r="D19" s="2">
        <v>1.1748969958018358</v>
      </c>
      <c r="E19" s="2">
        <v>1.4736751802799595</v>
      </c>
      <c r="G19" s="1" t="s">
        <v>12</v>
      </c>
      <c r="H19" s="2">
        <v>1.5244224134440552</v>
      </c>
      <c r="I19" s="2">
        <v>1.1840713415486668</v>
      </c>
      <c r="J19" s="2">
        <v>1.1875510749684133</v>
      </c>
      <c r="K19" s="2">
        <v>1.4388442823750658</v>
      </c>
      <c r="M19" s="1" t="s">
        <v>12</v>
      </c>
      <c r="N19" s="2">
        <v>1.5917333520926336</v>
      </c>
      <c r="O19" s="2">
        <v>1.1812144644441152</v>
      </c>
      <c r="P19" s="2">
        <v>1.2419878247876956</v>
      </c>
      <c r="Q19" s="2">
        <v>1.4651413818718795</v>
      </c>
      <c r="S19" s="1" t="s">
        <v>12</v>
      </c>
      <c r="T19" s="2">
        <v>1.5992406631386753</v>
      </c>
      <c r="U19" s="2">
        <v>1.1770714138978815</v>
      </c>
      <c r="V19" s="2">
        <v>1.213168939362069</v>
      </c>
      <c r="W19" s="2">
        <v>1.4453099493550552</v>
      </c>
    </row>
    <row r="20" spans="1:23" x14ac:dyDescent="0.25">
      <c r="A20" s="1" t="s">
        <v>13</v>
      </c>
      <c r="B20" s="2">
        <v>-4.6452608455402009</v>
      </c>
      <c r="C20" s="2">
        <v>-4.9989815911948412</v>
      </c>
      <c r="D20" s="2">
        <v>-6.04227677652311</v>
      </c>
      <c r="E20" s="2">
        <v>-6.0395798312042386</v>
      </c>
      <c r="G20" s="1" t="s">
        <v>13</v>
      </c>
      <c r="H20" s="2">
        <v>-4.4595608511772236</v>
      </c>
      <c r="I20" s="2">
        <v>-5.0477137014759288</v>
      </c>
      <c r="J20" s="2">
        <v>-6.3151118969750817</v>
      </c>
      <c r="K20" s="2">
        <v>-6.1132971968042629</v>
      </c>
      <c r="M20" s="1" t="s">
        <v>13</v>
      </c>
      <c r="N20" s="2">
        <v>-4.7589880568996232</v>
      </c>
      <c r="O20" s="2">
        <v>-5.1136308146062088</v>
      </c>
      <c r="P20" s="2">
        <v>-6.5026400048720685</v>
      </c>
      <c r="Q20" s="2">
        <v>-6.3535561718353666</v>
      </c>
      <c r="S20" s="1" t="s">
        <v>13</v>
      </c>
      <c r="T20" s="2">
        <v>-4.7272483828885559</v>
      </c>
      <c r="U20" s="2">
        <v>-5.0821218675854078</v>
      </c>
      <c r="V20" s="2">
        <v>-6.3860050632723135</v>
      </c>
      <c r="W20" s="2">
        <v>-5.2897332297726454</v>
      </c>
    </row>
    <row r="21" spans="1:23" x14ac:dyDescent="0.25">
      <c r="A21" s="1" t="s">
        <v>14</v>
      </c>
      <c r="B21" s="2">
        <v>15.720305398739445</v>
      </c>
      <c r="C21" s="2">
        <v>15.40133011075195</v>
      </c>
      <c r="D21" s="2">
        <v>13.489115418477468</v>
      </c>
      <c r="E21" s="2">
        <v>11.681836756836455</v>
      </c>
      <c r="G21" s="1" t="s">
        <v>14</v>
      </c>
      <c r="H21" s="2">
        <v>15.761887257393266</v>
      </c>
      <c r="I21" s="2">
        <v>15.338478583329845</v>
      </c>
      <c r="J21" s="2">
        <v>13.032010390299217</v>
      </c>
      <c r="K21" s="2">
        <v>11.627762996843048</v>
      </c>
      <c r="M21" s="1" t="s">
        <v>14</v>
      </c>
      <c r="N21" s="2">
        <v>15.570767462047773</v>
      </c>
      <c r="O21" s="2">
        <v>15.292023411410993</v>
      </c>
      <c r="P21" s="2">
        <v>12.637292502526989</v>
      </c>
      <c r="Q21" s="2">
        <v>11.141990774098723</v>
      </c>
      <c r="S21" s="1" t="s">
        <v>14</v>
      </c>
      <c r="T21" s="2">
        <v>15.605304352490013</v>
      </c>
      <c r="U21" s="2">
        <v>15.305141829628162</v>
      </c>
      <c r="V21" s="2">
        <v>12.83603867734481</v>
      </c>
      <c r="W21" s="2">
        <v>12.990951411677841</v>
      </c>
    </row>
    <row r="22" spans="1:23" x14ac:dyDescent="0.25">
      <c r="A22" s="1" t="s">
        <v>15</v>
      </c>
      <c r="B22" s="8">
        <v>170000</v>
      </c>
      <c r="C22" s="8">
        <v>170000</v>
      </c>
      <c r="D22" s="8">
        <v>170000</v>
      </c>
      <c r="E22" s="8">
        <v>170000</v>
      </c>
      <c r="G22" s="1" t="s">
        <v>15</v>
      </c>
      <c r="H22" s="8">
        <v>170000</v>
      </c>
      <c r="I22" s="8">
        <v>170000</v>
      </c>
      <c r="J22" s="8">
        <v>170000</v>
      </c>
      <c r="K22" s="8">
        <v>170000</v>
      </c>
      <c r="M22" s="1" t="s">
        <v>15</v>
      </c>
      <c r="N22" s="8">
        <v>170000</v>
      </c>
      <c r="O22" s="8">
        <v>170000</v>
      </c>
      <c r="P22" s="8">
        <v>170000</v>
      </c>
      <c r="Q22" s="8">
        <v>170000</v>
      </c>
      <c r="S22" s="1" t="s">
        <v>15</v>
      </c>
      <c r="T22" s="8">
        <v>170000</v>
      </c>
      <c r="U22" s="8">
        <v>170000</v>
      </c>
      <c r="V22" s="8">
        <v>170000</v>
      </c>
      <c r="W22" s="8">
        <v>170000</v>
      </c>
    </row>
    <row r="23" spans="1:23" x14ac:dyDescent="0.25">
      <c r="A23" s="1" t="s">
        <v>25</v>
      </c>
      <c r="B23" s="8">
        <v>0</v>
      </c>
      <c r="C23" s="8">
        <v>0</v>
      </c>
      <c r="D23" s="8">
        <v>81</v>
      </c>
      <c r="E23" s="8">
        <v>0</v>
      </c>
      <c r="G23" s="1" t="s">
        <v>25</v>
      </c>
      <c r="H23" s="8">
        <v>0</v>
      </c>
      <c r="I23" s="8">
        <v>0</v>
      </c>
      <c r="J23" s="8">
        <v>0</v>
      </c>
      <c r="K23" s="8">
        <v>0</v>
      </c>
      <c r="M23" s="1" t="s">
        <v>25</v>
      </c>
      <c r="N23" s="8">
        <v>0</v>
      </c>
      <c r="O23" s="8">
        <v>0</v>
      </c>
      <c r="P23" s="8">
        <v>0</v>
      </c>
      <c r="Q23" s="8">
        <v>0</v>
      </c>
      <c r="S23" s="1" t="s">
        <v>25</v>
      </c>
      <c r="T23" s="8">
        <v>53</v>
      </c>
      <c r="U23" s="8">
        <v>0</v>
      </c>
      <c r="V23" s="8">
        <v>0</v>
      </c>
      <c r="W23" s="8">
        <v>0</v>
      </c>
    </row>
    <row r="25" spans="1:23" ht="15.75" x14ac:dyDescent="0.25">
      <c r="A25" s="7" t="s">
        <v>48</v>
      </c>
      <c r="G25" s="7" t="s">
        <v>49</v>
      </c>
      <c r="M25" s="7" t="s">
        <v>50</v>
      </c>
      <c r="S25" s="7" t="s">
        <v>51</v>
      </c>
    </row>
    <row r="26" spans="1:23" x14ac:dyDescent="0.25">
      <c r="A26" s="1" t="s">
        <v>30</v>
      </c>
      <c r="B26" s="1" t="s">
        <v>0</v>
      </c>
      <c r="C26" s="1" t="s">
        <v>17</v>
      </c>
      <c r="D26" s="1" t="s">
        <v>35</v>
      </c>
      <c r="E26" s="1" t="s">
        <v>18</v>
      </c>
      <c r="G26" s="1" t="s">
        <v>30</v>
      </c>
      <c r="H26" s="1" t="s">
        <v>0</v>
      </c>
      <c r="I26" s="1" t="s">
        <v>17</v>
      </c>
      <c r="J26" s="1" t="s">
        <v>35</v>
      </c>
      <c r="K26" s="1" t="s">
        <v>18</v>
      </c>
      <c r="M26" s="1" t="s">
        <v>30</v>
      </c>
      <c r="N26" s="1" t="s">
        <v>0</v>
      </c>
      <c r="O26" s="1" t="s">
        <v>17</v>
      </c>
      <c r="P26" s="1" t="s">
        <v>35</v>
      </c>
      <c r="Q26" s="1" t="s">
        <v>18</v>
      </c>
      <c r="S26" s="1" t="s">
        <v>30</v>
      </c>
      <c r="T26" s="1" t="s">
        <v>0</v>
      </c>
      <c r="U26" s="1" t="s">
        <v>17</v>
      </c>
      <c r="V26" s="1" t="s">
        <v>35</v>
      </c>
      <c r="W26" s="1" t="s">
        <v>18</v>
      </c>
    </row>
    <row r="27" spans="1:23" x14ac:dyDescent="0.25">
      <c r="A27" s="8">
        <v>1</v>
      </c>
      <c r="B27" s="8">
        <v>66249</v>
      </c>
      <c r="C27" s="8">
        <v>90.522000000000006</v>
      </c>
      <c r="D27" s="8">
        <v>5.5</v>
      </c>
      <c r="E27" s="8" t="s">
        <v>36</v>
      </c>
      <c r="G27" s="8">
        <v>1</v>
      </c>
      <c r="H27" s="8">
        <v>5874</v>
      </c>
      <c r="I27" s="8">
        <v>180.94</v>
      </c>
      <c r="J27" s="8">
        <v>-5</v>
      </c>
      <c r="K27" s="8" t="s">
        <v>36</v>
      </c>
      <c r="M27" s="8">
        <v>1</v>
      </c>
      <c r="N27" s="8">
        <v>584</v>
      </c>
      <c r="O27" s="8">
        <v>54.088000000000001</v>
      </c>
      <c r="P27" s="8">
        <v>14.25</v>
      </c>
      <c r="Q27" s="8" t="s">
        <v>35</v>
      </c>
      <c r="S27" s="8">
        <v>1</v>
      </c>
      <c r="T27" s="8">
        <v>17062</v>
      </c>
      <c r="U27" s="8">
        <v>120.24</v>
      </c>
      <c r="V27" s="8">
        <v>1.75</v>
      </c>
      <c r="W27" s="8" t="s">
        <v>36</v>
      </c>
    </row>
    <row r="28" spans="1:23" x14ac:dyDescent="0.25">
      <c r="A28" s="8">
        <v>1</v>
      </c>
      <c r="B28" s="8">
        <v>70537</v>
      </c>
      <c r="C28" s="8">
        <v>151.85</v>
      </c>
      <c r="D28" s="8">
        <v>-7</v>
      </c>
      <c r="E28" s="8" t="s">
        <v>36</v>
      </c>
      <c r="G28" s="8">
        <v>1</v>
      </c>
      <c r="H28" s="8">
        <v>5879</v>
      </c>
      <c r="I28" s="8">
        <v>99.6</v>
      </c>
      <c r="J28" s="8">
        <v>2</v>
      </c>
      <c r="K28" s="8" t="s">
        <v>36</v>
      </c>
      <c r="M28" s="8">
        <v>1</v>
      </c>
      <c r="N28" s="8">
        <v>50820</v>
      </c>
      <c r="O28" s="8">
        <v>50.572000000000003</v>
      </c>
      <c r="P28" s="8">
        <v>12</v>
      </c>
      <c r="Q28" s="8" t="s">
        <v>35</v>
      </c>
      <c r="S28" s="8">
        <v>1</v>
      </c>
      <c r="T28" s="8">
        <v>29859</v>
      </c>
      <c r="U28" s="8">
        <v>82.283000000000001</v>
      </c>
      <c r="V28" s="8">
        <v>6.5</v>
      </c>
      <c r="W28" s="8" t="s">
        <v>36</v>
      </c>
    </row>
    <row r="29" spans="1:23" x14ac:dyDescent="0.25">
      <c r="A29" s="8">
        <v>2</v>
      </c>
      <c r="B29" s="8">
        <v>46494</v>
      </c>
      <c r="C29" s="8">
        <v>164.79</v>
      </c>
      <c r="D29" s="8">
        <v>-8.75</v>
      </c>
      <c r="E29" s="8" t="s">
        <v>36</v>
      </c>
      <c r="G29" s="8">
        <v>1</v>
      </c>
      <c r="H29" s="8">
        <v>9824</v>
      </c>
      <c r="I29" s="8">
        <v>51.89</v>
      </c>
      <c r="J29" s="8">
        <v>12.25</v>
      </c>
      <c r="K29" s="8" t="s">
        <v>35</v>
      </c>
      <c r="M29" s="8">
        <v>1</v>
      </c>
      <c r="N29" s="8">
        <v>50821</v>
      </c>
      <c r="O29" s="8">
        <v>77.637</v>
      </c>
      <c r="P29" s="8">
        <v>7.25</v>
      </c>
      <c r="Q29" s="8" t="s">
        <v>36</v>
      </c>
      <c r="S29" s="8">
        <v>1</v>
      </c>
      <c r="T29" s="8">
        <v>67903</v>
      </c>
      <c r="U29" s="8">
        <v>78.552999999999997</v>
      </c>
      <c r="V29" s="8">
        <v>7.5</v>
      </c>
      <c r="W29" s="8" t="s">
        <v>36</v>
      </c>
    </row>
    <row r="30" spans="1:23" x14ac:dyDescent="0.25">
      <c r="A30" s="8">
        <v>2</v>
      </c>
      <c r="B30" s="8">
        <v>46499</v>
      </c>
      <c r="C30" s="8">
        <v>75.03</v>
      </c>
      <c r="D30" s="8">
        <v>9.25</v>
      </c>
      <c r="E30" s="8" t="s">
        <v>36</v>
      </c>
      <c r="G30" s="8">
        <v>1</v>
      </c>
      <c r="H30" s="8">
        <v>11136</v>
      </c>
      <c r="I30" s="8">
        <v>45.430999999999997</v>
      </c>
      <c r="J30" s="8">
        <v>15.5</v>
      </c>
      <c r="K30" s="8" t="s">
        <v>35</v>
      </c>
      <c r="M30" s="8">
        <v>1</v>
      </c>
      <c r="N30" s="8">
        <v>59955</v>
      </c>
      <c r="O30" s="8">
        <v>181.36</v>
      </c>
      <c r="P30" s="8">
        <v>-4.5</v>
      </c>
      <c r="Q30" s="8" t="s">
        <v>36</v>
      </c>
      <c r="S30" s="8">
        <v>1</v>
      </c>
      <c r="T30" s="8">
        <v>86201</v>
      </c>
      <c r="U30" s="8">
        <v>72.180999999999997</v>
      </c>
      <c r="V30" s="8">
        <v>7</v>
      </c>
      <c r="W30" s="8" t="s">
        <v>36</v>
      </c>
    </row>
    <row r="31" spans="1:23" x14ac:dyDescent="0.25">
      <c r="A31" s="8">
        <v>2</v>
      </c>
      <c r="B31" s="8">
        <v>86038</v>
      </c>
      <c r="C31" s="8">
        <v>238.71</v>
      </c>
      <c r="D31" s="8">
        <v>-10.5</v>
      </c>
      <c r="E31" s="8" t="s">
        <v>36</v>
      </c>
      <c r="G31" s="8">
        <v>1</v>
      </c>
      <c r="H31" s="8">
        <v>37923</v>
      </c>
      <c r="I31" s="8">
        <v>96.275000000000006</v>
      </c>
      <c r="J31" s="8">
        <v>1.5</v>
      </c>
      <c r="K31" s="8" t="s">
        <v>36</v>
      </c>
      <c r="M31" s="8">
        <v>1</v>
      </c>
      <c r="N31" s="8">
        <v>59964</v>
      </c>
      <c r="O31" s="8">
        <v>118.94</v>
      </c>
      <c r="P31" s="8">
        <v>1.5</v>
      </c>
      <c r="Q31" s="8" t="s">
        <v>36</v>
      </c>
      <c r="S31" s="8">
        <v>1</v>
      </c>
      <c r="T31" s="8">
        <v>103762</v>
      </c>
      <c r="U31" s="8">
        <v>116.08</v>
      </c>
      <c r="V31" s="8">
        <v>3.25</v>
      </c>
      <c r="W31" s="8" t="s">
        <v>36</v>
      </c>
    </row>
    <row r="32" spans="1:23" x14ac:dyDescent="0.25">
      <c r="A32" s="8">
        <v>2</v>
      </c>
      <c r="B32" s="8">
        <v>134908</v>
      </c>
      <c r="C32" s="8">
        <v>96.02</v>
      </c>
      <c r="D32" s="8">
        <v>6.75</v>
      </c>
      <c r="E32" s="8" t="s">
        <v>36</v>
      </c>
      <c r="G32" s="8">
        <v>1</v>
      </c>
      <c r="H32" s="8">
        <v>49163</v>
      </c>
      <c r="I32" s="8">
        <v>73.155000000000001</v>
      </c>
      <c r="J32" s="8">
        <v>9</v>
      </c>
      <c r="K32" s="8" t="s">
        <v>36</v>
      </c>
      <c r="M32" s="8">
        <v>1</v>
      </c>
      <c r="N32" s="8">
        <v>152956</v>
      </c>
      <c r="O32" s="8">
        <v>68.367000000000004</v>
      </c>
      <c r="P32" s="8">
        <v>10</v>
      </c>
      <c r="Q32" s="8" t="s">
        <v>36</v>
      </c>
      <c r="S32" s="8">
        <v>1</v>
      </c>
      <c r="T32" s="8">
        <v>125077</v>
      </c>
      <c r="U32" s="8">
        <v>55.323999999999998</v>
      </c>
      <c r="V32" s="8">
        <v>13</v>
      </c>
      <c r="W32" s="8" t="s">
        <v>35</v>
      </c>
    </row>
    <row r="33" spans="1:23" x14ac:dyDescent="0.25">
      <c r="A33" s="8">
        <v>2</v>
      </c>
      <c r="B33" s="8">
        <v>134909</v>
      </c>
      <c r="C33" s="8">
        <v>113.48</v>
      </c>
      <c r="D33" s="8">
        <v>5</v>
      </c>
      <c r="E33" s="8" t="s">
        <v>36</v>
      </c>
      <c r="G33" s="8">
        <v>1</v>
      </c>
      <c r="H33" s="8">
        <v>107589</v>
      </c>
      <c r="I33" s="8">
        <v>162.68</v>
      </c>
      <c r="J33" s="8">
        <v>-5.75</v>
      </c>
      <c r="K33" s="8" t="s">
        <v>36</v>
      </c>
      <c r="M33" s="8">
        <v>1</v>
      </c>
      <c r="N33" s="8">
        <v>160603</v>
      </c>
      <c r="O33" s="8">
        <v>131.47</v>
      </c>
      <c r="P33" s="8">
        <v>-1.25</v>
      </c>
      <c r="Q33" s="8" t="s">
        <v>36</v>
      </c>
      <c r="S33" s="8">
        <v>1</v>
      </c>
      <c r="T33" s="8">
        <v>143263</v>
      </c>
      <c r="U33" s="8">
        <v>173.88</v>
      </c>
      <c r="V33" s="8">
        <v>-2.75</v>
      </c>
      <c r="W33" s="8" t="s">
        <v>36</v>
      </c>
    </row>
    <row r="34" spans="1:23" x14ac:dyDescent="0.25">
      <c r="A34" s="8">
        <v>2</v>
      </c>
      <c r="B34" s="8">
        <v>167723</v>
      </c>
      <c r="C34" s="8">
        <v>53.758000000000003</v>
      </c>
      <c r="D34" s="8">
        <v>12.25</v>
      </c>
      <c r="E34" s="8" t="s">
        <v>35</v>
      </c>
      <c r="G34" s="8">
        <v>1</v>
      </c>
      <c r="H34" s="8">
        <v>107598</v>
      </c>
      <c r="I34" s="8">
        <v>130.19999999999999</v>
      </c>
      <c r="J34" s="8">
        <v>3.5</v>
      </c>
      <c r="K34" s="8" t="s">
        <v>36</v>
      </c>
      <c r="M34" s="8">
        <v>2</v>
      </c>
      <c r="N34" s="8">
        <v>60</v>
      </c>
      <c r="O34" s="8">
        <v>59.741</v>
      </c>
      <c r="P34" s="8">
        <v>13</v>
      </c>
      <c r="Q34" s="8" t="s">
        <v>36</v>
      </c>
      <c r="S34" s="8">
        <v>1</v>
      </c>
      <c r="T34" s="8">
        <v>143269</v>
      </c>
      <c r="U34" s="8">
        <v>61.99</v>
      </c>
      <c r="V34" s="8">
        <v>10.25</v>
      </c>
      <c r="W34" s="8" t="s">
        <v>36</v>
      </c>
    </row>
    <row r="35" spans="1:23" x14ac:dyDescent="0.25">
      <c r="A35" s="8">
        <v>3</v>
      </c>
      <c r="B35" s="8">
        <v>35536</v>
      </c>
      <c r="C35" s="8">
        <v>96.036000000000001</v>
      </c>
      <c r="D35" s="8">
        <v>3.5</v>
      </c>
      <c r="E35" s="8" t="s">
        <v>36</v>
      </c>
      <c r="G35" s="8">
        <v>1</v>
      </c>
      <c r="H35" s="8">
        <v>149859</v>
      </c>
      <c r="I35" s="8">
        <v>145.93</v>
      </c>
      <c r="J35" s="8">
        <v>-3</v>
      </c>
      <c r="K35" s="8" t="s">
        <v>36</v>
      </c>
      <c r="M35" s="8">
        <v>2</v>
      </c>
      <c r="N35" s="8">
        <v>41153</v>
      </c>
      <c r="O35" s="8">
        <v>136.71</v>
      </c>
      <c r="P35" s="8">
        <v>-3.5</v>
      </c>
      <c r="Q35" s="8" t="s">
        <v>36</v>
      </c>
      <c r="S35" s="8">
        <v>2</v>
      </c>
      <c r="T35" s="8">
        <v>69194</v>
      </c>
      <c r="U35" s="8">
        <v>120.97</v>
      </c>
      <c r="V35" s="8">
        <v>0.5</v>
      </c>
      <c r="W35" s="8" t="s">
        <v>36</v>
      </c>
    </row>
    <row r="36" spans="1:23" x14ac:dyDescent="0.25">
      <c r="A36" s="8">
        <v>3</v>
      </c>
      <c r="B36" s="8">
        <v>87738</v>
      </c>
      <c r="C36" s="8">
        <v>75.370999999999995</v>
      </c>
      <c r="D36" s="8">
        <v>7</v>
      </c>
      <c r="E36" s="8" t="s">
        <v>36</v>
      </c>
      <c r="G36" s="8">
        <v>1</v>
      </c>
      <c r="H36" s="8">
        <v>167079</v>
      </c>
      <c r="I36" s="8">
        <v>147.08000000000001</v>
      </c>
      <c r="J36" s="8">
        <v>-1.25</v>
      </c>
      <c r="K36" s="8" t="s">
        <v>36</v>
      </c>
      <c r="M36" s="8">
        <v>2</v>
      </c>
      <c r="N36" s="8">
        <v>41159</v>
      </c>
      <c r="O36" s="8">
        <v>63.3</v>
      </c>
      <c r="P36" s="8">
        <v>11.25</v>
      </c>
      <c r="Q36" s="8" t="s">
        <v>36</v>
      </c>
      <c r="S36" s="8">
        <v>2</v>
      </c>
      <c r="T36" s="8">
        <v>84576</v>
      </c>
      <c r="U36" s="8">
        <v>187.29</v>
      </c>
      <c r="V36" s="8">
        <v>-7.5</v>
      </c>
      <c r="W36" s="8" t="s">
        <v>36</v>
      </c>
    </row>
    <row r="37" spans="1:23" x14ac:dyDescent="0.25">
      <c r="A37" s="8">
        <v>3</v>
      </c>
      <c r="B37" s="8">
        <v>136336</v>
      </c>
      <c r="C37" s="8">
        <v>183.15</v>
      </c>
      <c r="D37" s="8">
        <v>-3.5</v>
      </c>
      <c r="E37" s="8" t="s">
        <v>36</v>
      </c>
      <c r="G37" s="8">
        <v>2</v>
      </c>
      <c r="H37" s="8">
        <v>25613</v>
      </c>
      <c r="I37" s="8">
        <v>154.41999999999999</v>
      </c>
      <c r="J37" s="8">
        <v>1.25</v>
      </c>
      <c r="K37" s="8" t="s">
        <v>36</v>
      </c>
      <c r="M37" s="8">
        <v>2</v>
      </c>
      <c r="N37" s="8">
        <v>62824</v>
      </c>
      <c r="O37" s="8">
        <v>104.86</v>
      </c>
      <c r="P37" s="8">
        <v>5.25</v>
      </c>
      <c r="Q37" s="8" t="s">
        <v>36</v>
      </c>
      <c r="S37" s="8">
        <v>3</v>
      </c>
      <c r="T37" s="8">
        <v>145237</v>
      </c>
      <c r="U37" s="8">
        <v>98.335999999999999</v>
      </c>
      <c r="V37" s="8">
        <v>3.5</v>
      </c>
      <c r="W37" s="8" t="s">
        <v>36</v>
      </c>
    </row>
    <row r="38" spans="1:23" x14ac:dyDescent="0.25">
      <c r="A38" s="8">
        <v>3</v>
      </c>
      <c r="B38" s="8">
        <v>167077</v>
      </c>
      <c r="C38" s="8">
        <v>71.088999999999999</v>
      </c>
      <c r="D38" s="8">
        <v>7.75</v>
      </c>
      <c r="E38" s="8" t="s">
        <v>36</v>
      </c>
      <c r="G38" s="8">
        <v>2</v>
      </c>
      <c r="H38" s="8">
        <v>78875</v>
      </c>
      <c r="I38" s="8">
        <v>209.29</v>
      </c>
      <c r="J38" s="8">
        <v>-1.5</v>
      </c>
      <c r="K38" s="8" t="s">
        <v>36</v>
      </c>
      <c r="M38" s="8">
        <v>2</v>
      </c>
      <c r="N38" s="8">
        <v>94899</v>
      </c>
      <c r="O38" s="8">
        <v>89.122</v>
      </c>
      <c r="P38" s="8">
        <v>8.25</v>
      </c>
      <c r="Q38" s="8" t="s">
        <v>36</v>
      </c>
      <c r="S38" s="8">
        <v>4</v>
      </c>
      <c r="T38" s="8">
        <v>38283</v>
      </c>
      <c r="U38" s="8">
        <v>163.22</v>
      </c>
      <c r="V38" s="8">
        <v>-0.75</v>
      </c>
      <c r="W38" s="8" t="s">
        <v>36</v>
      </c>
    </row>
    <row r="39" spans="1:23" x14ac:dyDescent="0.25">
      <c r="A39" s="8">
        <v>4</v>
      </c>
      <c r="B39" s="8">
        <v>37338</v>
      </c>
      <c r="C39" s="8">
        <v>155.24</v>
      </c>
      <c r="D39" s="8">
        <v>-2</v>
      </c>
      <c r="E39" s="8" t="s">
        <v>36</v>
      </c>
      <c r="G39" s="8">
        <v>2</v>
      </c>
      <c r="H39" s="8">
        <v>98730</v>
      </c>
      <c r="I39" s="8">
        <v>132.63999999999999</v>
      </c>
      <c r="J39" s="8">
        <v>-1</v>
      </c>
      <c r="K39" s="8" t="s">
        <v>36</v>
      </c>
      <c r="M39" s="8">
        <v>2</v>
      </c>
      <c r="N39" s="8">
        <v>97501</v>
      </c>
      <c r="O39" s="8">
        <v>176.22</v>
      </c>
      <c r="P39" s="8">
        <v>-8.25</v>
      </c>
      <c r="Q39" s="8" t="s">
        <v>36</v>
      </c>
      <c r="S39" s="8">
        <v>4</v>
      </c>
      <c r="T39" s="8">
        <v>39633</v>
      </c>
      <c r="U39" s="8">
        <v>66.45</v>
      </c>
      <c r="V39" s="8">
        <v>10</v>
      </c>
      <c r="W39" s="8" t="s">
        <v>36</v>
      </c>
    </row>
    <row r="40" spans="1:23" x14ac:dyDescent="0.25">
      <c r="A40" s="8">
        <v>4</v>
      </c>
      <c r="B40" s="8">
        <v>92793</v>
      </c>
      <c r="C40" s="8">
        <v>101.32</v>
      </c>
      <c r="D40" s="8">
        <v>5</v>
      </c>
      <c r="E40" s="8" t="s">
        <v>36</v>
      </c>
      <c r="G40" s="8">
        <v>2</v>
      </c>
      <c r="H40" s="8">
        <v>122710</v>
      </c>
      <c r="I40" s="8">
        <v>88.546999999999997</v>
      </c>
      <c r="J40" s="8">
        <v>6.5</v>
      </c>
      <c r="K40" s="8" t="s">
        <v>36</v>
      </c>
      <c r="M40" s="8">
        <v>2</v>
      </c>
      <c r="N40" s="8">
        <v>97547</v>
      </c>
      <c r="O40" s="8">
        <v>161.25</v>
      </c>
      <c r="P40" s="8">
        <v>-0.5</v>
      </c>
      <c r="Q40" s="8" t="s">
        <v>36</v>
      </c>
      <c r="S40" s="8">
        <v>4</v>
      </c>
      <c r="T40" s="8">
        <v>75171</v>
      </c>
      <c r="U40" s="8">
        <v>83.043999999999997</v>
      </c>
      <c r="V40" s="8">
        <v>7</v>
      </c>
      <c r="W40" s="8" t="s">
        <v>36</v>
      </c>
    </row>
    <row r="41" spans="1:23" x14ac:dyDescent="0.25">
      <c r="A41" s="8">
        <v>4</v>
      </c>
      <c r="B41" s="8">
        <v>111756</v>
      </c>
      <c r="C41" s="8">
        <v>101.62</v>
      </c>
      <c r="D41" s="8">
        <v>4.25</v>
      </c>
      <c r="E41" s="8" t="s">
        <v>36</v>
      </c>
      <c r="G41" s="8">
        <v>2</v>
      </c>
      <c r="H41" s="8">
        <v>132524</v>
      </c>
      <c r="I41" s="8">
        <v>130</v>
      </c>
      <c r="J41" s="8">
        <v>2.25</v>
      </c>
      <c r="K41" s="8" t="s">
        <v>36</v>
      </c>
      <c r="M41" s="8">
        <v>3</v>
      </c>
      <c r="N41" s="8">
        <v>102088</v>
      </c>
      <c r="O41" s="8">
        <v>246.74</v>
      </c>
      <c r="P41" s="8">
        <v>-4</v>
      </c>
      <c r="Q41" s="8" t="s">
        <v>36</v>
      </c>
      <c r="S41" s="8">
        <v>4</v>
      </c>
      <c r="T41" s="8">
        <v>102609</v>
      </c>
      <c r="U41" s="8">
        <v>131.91999999999999</v>
      </c>
      <c r="V41" s="8">
        <v>-1.5</v>
      </c>
      <c r="W41" s="8" t="s">
        <v>36</v>
      </c>
    </row>
    <row r="42" spans="1:23" x14ac:dyDescent="0.25">
      <c r="A42" s="8">
        <v>4</v>
      </c>
      <c r="B42" s="8">
        <v>127224</v>
      </c>
      <c r="C42" s="8">
        <v>65.894999999999996</v>
      </c>
      <c r="D42" s="8">
        <v>8</v>
      </c>
      <c r="E42" s="8" t="s">
        <v>36</v>
      </c>
      <c r="G42" s="8">
        <v>2</v>
      </c>
      <c r="H42" s="8">
        <v>152754</v>
      </c>
      <c r="I42" s="8">
        <v>203.35</v>
      </c>
      <c r="J42" s="8">
        <v>-4.75</v>
      </c>
      <c r="K42" s="8" t="s">
        <v>36</v>
      </c>
      <c r="M42" s="8">
        <v>3</v>
      </c>
      <c r="N42" s="8">
        <v>167473</v>
      </c>
      <c r="O42" s="8">
        <v>91.817999999999998</v>
      </c>
      <c r="P42" s="8">
        <v>4</v>
      </c>
      <c r="Q42" s="8" t="s">
        <v>36</v>
      </c>
      <c r="S42" s="8">
        <v>4</v>
      </c>
      <c r="T42" s="8">
        <v>141700</v>
      </c>
      <c r="U42" s="8">
        <v>75.236000000000004</v>
      </c>
      <c r="V42" s="8">
        <v>7</v>
      </c>
      <c r="W42" s="8" t="s">
        <v>36</v>
      </c>
    </row>
    <row r="43" spans="1:23" x14ac:dyDescent="0.25">
      <c r="A43" s="8">
        <v>4</v>
      </c>
      <c r="B43" s="8">
        <v>134263</v>
      </c>
      <c r="C43" s="8">
        <v>81.64</v>
      </c>
      <c r="D43" s="8">
        <v>7</v>
      </c>
      <c r="E43" s="8" t="s">
        <v>36</v>
      </c>
      <c r="G43" s="8">
        <v>3</v>
      </c>
      <c r="H43" s="8">
        <v>109546</v>
      </c>
      <c r="I43" s="8">
        <v>235.72</v>
      </c>
      <c r="J43" s="8">
        <v>-9.75</v>
      </c>
      <c r="K43" s="8" t="s">
        <v>36</v>
      </c>
      <c r="M43" s="8">
        <v>4</v>
      </c>
      <c r="N43" s="8">
        <v>58449</v>
      </c>
      <c r="O43" s="8">
        <v>100.64</v>
      </c>
      <c r="P43" s="8">
        <v>3.5</v>
      </c>
      <c r="Q43" s="8" t="s">
        <v>36</v>
      </c>
    </row>
    <row r="44" spans="1:23" x14ac:dyDescent="0.25">
      <c r="A44" s="8">
        <v>4</v>
      </c>
      <c r="B44" s="8">
        <v>169894</v>
      </c>
      <c r="C44" s="8">
        <v>64.384</v>
      </c>
      <c r="D44" s="8">
        <v>14.5</v>
      </c>
      <c r="E44" s="8" t="s">
        <v>17</v>
      </c>
      <c r="G44" s="8">
        <v>3</v>
      </c>
      <c r="H44" s="8">
        <v>110293</v>
      </c>
      <c r="I44" s="8">
        <v>209.39</v>
      </c>
      <c r="J44" s="8">
        <v>-0.75</v>
      </c>
      <c r="K44" s="8" t="s">
        <v>36</v>
      </c>
      <c r="M44" s="8">
        <v>4</v>
      </c>
      <c r="N44" s="8">
        <v>58500</v>
      </c>
      <c r="O44" s="8">
        <v>100.79</v>
      </c>
      <c r="P44" s="8">
        <v>4</v>
      </c>
      <c r="Q44" s="8" t="s">
        <v>36</v>
      </c>
    </row>
    <row r="45" spans="1:23" x14ac:dyDescent="0.25">
      <c r="G45" s="8">
        <v>4</v>
      </c>
      <c r="H45" s="8">
        <v>83273</v>
      </c>
      <c r="I45" s="8">
        <v>157.68</v>
      </c>
      <c r="J45" s="8">
        <v>0.75</v>
      </c>
      <c r="K45" s="8" t="s">
        <v>36</v>
      </c>
      <c r="M45" s="8">
        <v>4</v>
      </c>
      <c r="N45" s="8">
        <v>137748</v>
      </c>
      <c r="O45" s="8">
        <v>262.41000000000003</v>
      </c>
      <c r="P45" s="8">
        <v>-3</v>
      </c>
      <c r="Q45" s="8" t="s">
        <v>36</v>
      </c>
    </row>
    <row r="46" spans="1:23" x14ac:dyDescent="0.25">
      <c r="G46" s="8">
        <v>4</v>
      </c>
      <c r="H46" s="8">
        <v>83422</v>
      </c>
      <c r="I46" s="8">
        <v>87.26</v>
      </c>
      <c r="J46" s="8">
        <v>6.5</v>
      </c>
      <c r="K46" s="8" t="s">
        <v>36</v>
      </c>
      <c r="M46" s="8">
        <v>4</v>
      </c>
      <c r="N46" s="8">
        <v>140556</v>
      </c>
      <c r="O46" s="8">
        <v>175.34</v>
      </c>
      <c r="P46" s="8">
        <v>-0.5</v>
      </c>
      <c r="Q46" s="8" t="s">
        <v>36</v>
      </c>
    </row>
    <row r="47" spans="1:23" x14ac:dyDescent="0.25">
      <c r="G47" s="8">
        <v>4</v>
      </c>
      <c r="H47" s="8">
        <v>131384</v>
      </c>
      <c r="I47" s="8">
        <v>148.19</v>
      </c>
      <c r="J47" s="8">
        <v>0.5</v>
      </c>
      <c r="K47" s="8" t="s">
        <v>36</v>
      </c>
    </row>
  </sheetData>
  <pageMargins left="0.7" right="0.7" top="0.75" bottom="0.75" header="0.3" footer="0.3"/>
  <pageSetup orientation="portrait" r:id="rId1"/>
  <headerFooter>
    <oddHeader>&amp;L&amp;B&amp;11 Test Number: SwRI of IAR Data&amp;C&amp;B&amp;11 Oil Code: &amp;R&amp;B&amp;11 Test Date: //2019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P39"/>
  <sheetViews>
    <sheetView zoomScaleNormal="100" workbookViewId="0">
      <selection activeCell="E10" sqref="E10"/>
    </sheetView>
  </sheetViews>
  <sheetFormatPr defaultRowHeight="15" x14ac:dyDescent="0.25"/>
  <cols>
    <col min="1" max="1" width="12.28515625" bestFit="1" customWidth="1"/>
  </cols>
  <sheetData>
    <row r="1" spans="1:16" ht="15.75" x14ac:dyDescent="0.25">
      <c r="A1" s="9" t="s">
        <v>1</v>
      </c>
      <c r="B1" s="9"/>
      <c r="C1" s="9"/>
      <c r="D1" s="9"/>
      <c r="E1" s="9"/>
      <c r="G1" s="10" t="s">
        <v>21</v>
      </c>
      <c r="H1" s="11"/>
      <c r="I1" s="11"/>
      <c r="J1" s="11"/>
      <c r="K1" s="12"/>
    </row>
    <row r="2" spans="1:16" ht="15.75" x14ac:dyDescent="0.25">
      <c r="A2" s="9" t="s">
        <v>21</v>
      </c>
      <c r="B2" s="9"/>
      <c r="C2" s="9"/>
      <c r="D2" s="9"/>
      <c r="E2" s="9"/>
      <c r="G2" s="6" t="s">
        <v>29</v>
      </c>
      <c r="H2" s="6"/>
      <c r="I2" s="6"/>
      <c r="J2" s="6"/>
      <c r="K2" s="6"/>
    </row>
    <row r="3" spans="1:16" x14ac:dyDescent="0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G3" s="6" t="s">
        <v>30</v>
      </c>
      <c r="H3" s="6" t="s">
        <v>31</v>
      </c>
      <c r="I3" s="6" t="s">
        <v>32</v>
      </c>
      <c r="J3" s="6" t="s">
        <v>33</v>
      </c>
      <c r="K3" s="6" t="s">
        <v>34</v>
      </c>
    </row>
    <row r="4" spans="1:16" x14ac:dyDescent="0.25">
      <c r="A4" s="1" t="s">
        <v>7</v>
      </c>
      <c r="B4" s="2">
        <v>37.121679078576463</v>
      </c>
      <c r="C4" s="2">
        <v>41.102053589811405</v>
      </c>
      <c r="D4" s="2">
        <v>42.605300901196706</v>
      </c>
      <c r="E4" s="2">
        <v>43.426500747081263</v>
      </c>
      <c r="G4" s="6">
        <v>1</v>
      </c>
      <c r="H4" s="6">
        <f>COUNTIF(D18:D98,"PP")</f>
        <v>0</v>
      </c>
      <c r="I4" s="6">
        <f>COUNTIF(D18:D98,"MFB2")</f>
        <v>0</v>
      </c>
      <c r="J4" s="6">
        <f>COUNTIF(D18:D98,"PP&amp;MFB2")</f>
        <v>2</v>
      </c>
      <c r="K4" s="6">
        <f>SUM(H4:J4)</f>
        <v>2</v>
      </c>
    </row>
    <row r="5" spans="1:16" x14ac:dyDescent="0.25">
      <c r="A5" s="1" t="s">
        <v>8</v>
      </c>
      <c r="B5" s="2">
        <v>3.0657631999111685</v>
      </c>
      <c r="C5" s="2">
        <v>2.8481498931502478</v>
      </c>
      <c r="D5" s="2">
        <v>3.214378211590152</v>
      </c>
      <c r="E5" s="2">
        <v>3.7394544560038963</v>
      </c>
      <c r="G5" s="6">
        <v>2</v>
      </c>
      <c r="H5" s="6">
        <f>COUNTIF(H18:H95,"PP")</f>
        <v>0</v>
      </c>
      <c r="I5" s="6">
        <f>COUNTIF(H18:H95,"MFB2")</f>
        <v>1</v>
      </c>
      <c r="J5" s="6">
        <f>COUNTIF(H18:H95,"PP&amp;MFB2")</f>
        <v>5</v>
      </c>
      <c r="K5" s="6">
        <f t="shared" ref="K5:K7" si="0">SUM(H5:J5)</f>
        <v>6</v>
      </c>
    </row>
    <row r="6" spans="1:16" x14ac:dyDescent="0.25">
      <c r="A6" s="1" t="s">
        <v>9</v>
      </c>
      <c r="B6" s="2">
        <v>5.4015066453751022</v>
      </c>
      <c r="C6" s="2">
        <v>6.183138304274963</v>
      </c>
      <c r="D6" s="2">
        <v>6.1360242030349017</v>
      </c>
      <c r="E6" s="2">
        <v>5.4911654387311959</v>
      </c>
      <c r="G6" s="6">
        <v>3</v>
      </c>
      <c r="H6" s="6">
        <f>COUNTIF(L18:L96,"PP")</f>
        <v>0</v>
      </c>
      <c r="I6" s="6">
        <f>COUNTIF(L18:L96,"MFB2")</f>
        <v>0</v>
      </c>
      <c r="J6" s="6">
        <f>COUNTIF(L18:L96,"PP&amp;MFB2")</f>
        <v>4</v>
      </c>
      <c r="K6" s="6">
        <f t="shared" si="0"/>
        <v>4</v>
      </c>
    </row>
    <row r="7" spans="1:16" x14ac:dyDescent="0.25">
      <c r="A7" s="1" t="s">
        <v>10</v>
      </c>
      <c r="B7" s="2">
        <v>53.681419376043081</v>
      </c>
      <c r="C7" s="2">
        <v>58.712558290465346</v>
      </c>
      <c r="D7" s="2">
        <v>62.328803405221919</v>
      </c>
      <c r="E7" s="2">
        <v>63.960463815599226</v>
      </c>
      <c r="G7" s="6">
        <v>4</v>
      </c>
      <c r="H7" s="6">
        <f>COUNTIF(P18:P95,"PP")</f>
        <v>1</v>
      </c>
      <c r="I7" s="6">
        <f>COUNTIF(P18:P95,"MFB2")</f>
        <v>0</v>
      </c>
      <c r="J7" s="6">
        <f>COUNTIF(P18:P95,"PP&amp;MFB2")</f>
        <v>5</v>
      </c>
      <c r="K7" s="6">
        <f t="shared" si="0"/>
        <v>6</v>
      </c>
    </row>
    <row r="8" spans="1:16" x14ac:dyDescent="0.25">
      <c r="A8" s="1" t="s">
        <v>11</v>
      </c>
      <c r="B8" s="2">
        <v>22.761617783738632</v>
      </c>
      <c r="C8" s="2">
        <v>21.326749767638859</v>
      </c>
      <c r="D8" s="2">
        <v>20.58816825101767</v>
      </c>
      <c r="E8" s="2">
        <v>20.582215653401569</v>
      </c>
    </row>
    <row r="9" spans="1:16" x14ac:dyDescent="0.25">
      <c r="A9" s="1" t="s">
        <v>12</v>
      </c>
      <c r="B9" s="2">
        <v>1.5158055960967995</v>
      </c>
      <c r="C9" s="2">
        <v>1.1853253605342111</v>
      </c>
      <c r="D9" s="2">
        <v>1.1748969958018358</v>
      </c>
      <c r="E9" s="2">
        <v>1.4736751802799595</v>
      </c>
    </row>
    <row r="10" spans="1:16" x14ac:dyDescent="0.25">
      <c r="A10" s="1" t="s">
        <v>13</v>
      </c>
      <c r="B10" s="2">
        <v>-4.6452608455402009</v>
      </c>
      <c r="C10" s="2">
        <v>-4.9989815911948412</v>
      </c>
      <c r="D10" s="2">
        <v>-6.04227677652311</v>
      </c>
      <c r="E10" s="2">
        <v>-6.0395798312042386</v>
      </c>
    </row>
    <row r="11" spans="1:16" x14ac:dyDescent="0.25">
      <c r="A11" s="1" t="s">
        <v>14</v>
      </c>
      <c r="B11" s="2">
        <v>15.720305398739445</v>
      </c>
      <c r="C11" s="2">
        <v>15.40133011075195</v>
      </c>
      <c r="D11" s="2">
        <v>13.489115418477468</v>
      </c>
      <c r="E11" s="2">
        <v>11.681836756836455</v>
      </c>
    </row>
    <row r="12" spans="1:16" x14ac:dyDescent="0.25">
      <c r="A12" s="1" t="s">
        <v>15</v>
      </c>
      <c r="B12" s="3">
        <v>170000</v>
      </c>
      <c r="C12" s="3">
        <v>170000</v>
      </c>
      <c r="D12" s="3">
        <v>170000</v>
      </c>
      <c r="E12" s="3">
        <v>170000</v>
      </c>
    </row>
    <row r="13" spans="1:16" x14ac:dyDescent="0.25">
      <c r="A13" s="1" t="s">
        <v>16</v>
      </c>
      <c r="B13" s="3">
        <v>0</v>
      </c>
      <c r="C13" s="3">
        <v>0</v>
      </c>
      <c r="D13" s="3">
        <v>81</v>
      </c>
      <c r="E13" s="3">
        <v>0</v>
      </c>
    </row>
    <row r="15" spans="1:16" x14ac:dyDescent="0.25">
      <c r="A15" s="10" t="s">
        <v>21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2"/>
    </row>
    <row r="16" spans="1:16" x14ac:dyDescent="0.25">
      <c r="A16" s="13" t="s">
        <v>20</v>
      </c>
      <c r="B16" s="13"/>
      <c r="C16" s="13"/>
      <c r="D16" s="13"/>
      <c r="E16" s="10" t="s">
        <v>22</v>
      </c>
      <c r="F16" s="11"/>
      <c r="G16" s="11"/>
      <c r="H16" s="12"/>
      <c r="I16" s="10" t="s">
        <v>23</v>
      </c>
      <c r="J16" s="11"/>
      <c r="K16" s="11"/>
      <c r="L16" s="12"/>
      <c r="M16" s="13" t="s">
        <v>24</v>
      </c>
      <c r="N16" s="13"/>
      <c r="O16" s="13"/>
      <c r="P16" s="13"/>
    </row>
    <row r="17" spans="1:16" x14ac:dyDescent="0.25">
      <c r="A17" s="4" t="s">
        <v>0</v>
      </c>
      <c r="B17" s="4" t="s">
        <v>17</v>
      </c>
      <c r="C17" s="4" t="s">
        <v>19</v>
      </c>
      <c r="D17" s="4" t="s">
        <v>18</v>
      </c>
      <c r="E17" s="4" t="s">
        <v>0</v>
      </c>
      <c r="F17" s="4" t="s">
        <v>17</v>
      </c>
      <c r="G17" s="4" t="s">
        <v>19</v>
      </c>
      <c r="H17" s="4" t="s">
        <v>18</v>
      </c>
      <c r="I17" s="4" t="s">
        <v>0</v>
      </c>
      <c r="J17" s="4" t="s">
        <v>17</v>
      </c>
      <c r="K17" s="4" t="s">
        <v>19</v>
      </c>
      <c r="L17" s="4" t="s">
        <v>18</v>
      </c>
      <c r="M17" s="4" t="s">
        <v>0</v>
      </c>
      <c r="N17" s="4" t="s">
        <v>17</v>
      </c>
      <c r="O17" s="4" t="s">
        <v>19</v>
      </c>
      <c r="P17" s="4" t="s">
        <v>18</v>
      </c>
    </row>
    <row r="18" spans="1:16" x14ac:dyDescent="0.25">
      <c r="A18" s="4">
        <v>66249</v>
      </c>
      <c r="B18" s="4">
        <v>90.522000000000006</v>
      </c>
      <c r="C18" s="4">
        <v>5.5</v>
      </c>
      <c r="D18" s="4" t="s">
        <v>36</v>
      </c>
      <c r="E18" s="4">
        <v>46494</v>
      </c>
      <c r="F18" s="4">
        <v>164.79</v>
      </c>
      <c r="G18" s="4">
        <v>-8.75</v>
      </c>
      <c r="H18" s="4" t="s">
        <v>36</v>
      </c>
      <c r="I18" s="4">
        <v>35536</v>
      </c>
      <c r="J18" s="4">
        <v>96.036000000000001</v>
      </c>
      <c r="K18" s="4">
        <v>3.5</v>
      </c>
      <c r="L18" s="4" t="s">
        <v>36</v>
      </c>
      <c r="M18" s="4">
        <v>37338</v>
      </c>
      <c r="N18" s="4">
        <v>155.24</v>
      </c>
      <c r="O18" s="4">
        <v>-2</v>
      </c>
      <c r="P18" s="4" t="s">
        <v>36</v>
      </c>
    </row>
    <row r="19" spans="1:16" x14ac:dyDescent="0.25">
      <c r="A19" s="4">
        <v>70537</v>
      </c>
      <c r="B19" s="4">
        <v>151.85</v>
      </c>
      <c r="C19" s="4">
        <v>-7</v>
      </c>
      <c r="D19" s="4" t="s">
        <v>36</v>
      </c>
      <c r="E19" s="4">
        <v>46499</v>
      </c>
      <c r="F19" s="4">
        <v>75.03</v>
      </c>
      <c r="G19" s="4">
        <v>9.25</v>
      </c>
      <c r="H19" s="4" t="s">
        <v>36</v>
      </c>
      <c r="I19" s="4">
        <v>87738</v>
      </c>
      <c r="J19" s="4">
        <v>75.370999999999995</v>
      </c>
      <c r="K19" s="4">
        <v>7</v>
      </c>
      <c r="L19" s="4" t="s">
        <v>36</v>
      </c>
      <c r="M19" s="4">
        <v>92793</v>
      </c>
      <c r="N19" s="4">
        <v>101.32</v>
      </c>
      <c r="O19" s="4">
        <v>5</v>
      </c>
      <c r="P19" s="4" t="s">
        <v>36</v>
      </c>
    </row>
    <row r="20" spans="1:16" x14ac:dyDescent="0.25">
      <c r="A20" s="4"/>
      <c r="B20" s="4"/>
      <c r="C20" s="4"/>
      <c r="D20" s="4"/>
      <c r="E20" s="4">
        <v>86038</v>
      </c>
      <c r="F20" s="4">
        <v>238.71</v>
      </c>
      <c r="G20" s="4">
        <v>-10.5</v>
      </c>
      <c r="H20" s="4" t="s">
        <v>36</v>
      </c>
      <c r="I20" s="4">
        <v>136336</v>
      </c>
      <c r="J20" s="4">
        <v>183.15</v>
      </c>
      <c r="K20" s="4">
        <v>-3.5</v>
      </c>
      <c r="L20" s="4" t="s">
        <v>36</v>
      </c>
      <c r="M20" s="4">
        <v>111756</v>
      </c>
      <c r="N20" s="4">
        <v>101.62</v>
      </c>
      <c r="O20" s="4">
        <v>4.25</v>
      </c>
      <c r="P20" s="4" t="s">
        <v>36</v>
      </c>
    </row>
    <row r="21" spans="1:16" x14ac:dyDescent="0.25">
      <c r="A21" s="4"/>
      <c r="B21" s="4"/>
      <c r="C21" s="4"/>
      <c r="D21" s="4"/>
      <c r="E21" s="4">
        <v>134908</v>
      </c>
      <c r="F21" s="4">
        <v>96.02</v>
      </c>
      <c r="G21" s="4">
        <v>6.75</v>
      </c>
      <c r="H21" s="4" t="s">
        <v>36</v>
      </c>
      <c r="I21" s="4">
        <v>167077</v>
      </c>
      <c r="J21" s="4">
        <v>71.088999999999999</v>
      </c>
      <c r="K21" s="4">
        <v>7.75</v>
      </c>
      <c r="L21" s="4" t="s">
        <v>36</v>
      </c>
      <c r="M21" s="4">
        <v>127224</v>
      </c>
      <c r="N21" s="4">
        <v>65.894999999999996</v>
      </c>
      <c r="O21" s="4">
        <v>8</v>
      </c>
      <c r="P21" s="4" t="s">
        <v>36</v>
      </c>
    </row>
    <row r="22" spans="1:16" x14ac:dyDescent="0.25">
      <c r="A22" s="4"/>
      <c r="B22" s="4"/>
      <c r="C22" s="4"/>
      <c r="D22" s="4"/>
      <c r="E22" s="4">
        <v>134909</v>
      </c>
      <c r="F22" s="4">
        <v>113.48</v>
      </c>
      <c r="G22" s="4">
        <v>5</v>
      </c>
      <c r="H22" s="4" t="s">
        <v>36</v>
      </c>
      <c r="I22" s="4"/>
      <c r="J22" s="4"/>
      <c r="K22" s="4"/>
      <c r="L22" s="4"/>
      <c r="M22" s="4">
        <v>134263</v>
      </c>
      <c r="N22" s="4">
        <v>81.64</v>
      </c>
      <c r="O22" s="4">
        <v>7</v>
      </c>
      <c r="P22" s="4" t="s">
        <v>36</v>
      </c>
    </row>
    <row r="23" spans="1:16" x14ac:dyDescent="0.25">
      <c r="A23" s="4"/>
      <c r="B23" s="4"/>
      <c r="C23" s="4"/>
      <c r="D23" s="4"/>
      <c r="E23" s="4">
        <v>167723</v>
      </c>
      <c r="F23" s="4">
        <v>53.758000000000003</v>
      </c>
      <c r="G23" s="4">
        <v>12.25</v>
      </c>
      <c r="H23" s="4" t="s">
        <v>35</v>
      </c>
      <c r="I23" s="4"/>
      <c r="J23" s="4"/>
      <c r="K23" s="4"/>
      <c r="L23" s="4"/>
      <c r="M23" s="4">
        <v>169894</v>
      </c>
      <c r="N23" s="4">
        <v>64.384</v>
      </c>
      <c r="O23" s="4">
        <v>14.5</v>
      </c>
      <c r="P23" s="4" t="s">
        <v>17</v>
      </c>
    </row>
    <row r="24" spans="1:16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1:16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1:16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1:16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</row>
    <row r="28" spans="1:16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</row>
    <row r="29" spans="1:16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1:16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6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16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16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1:16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1:16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</row>
    <row r="37" spans="1:16" x14ac:dyDescent="0.25">
      <c r="A37" s="4"/>
      <c r="B37" s="4"/>
      <c r="C37" s="4"/>
      <c r="D37" s="4"/>
      <c r="I37" s="4"/>
      <c r="J37" s="4"/>
      <c r="K37" s="4"/>
      <c r="L37" s="4"/>
    </row>
    <row r="38" spans="1:16" x14ac:dyDescent="0.25">
      <c r="A38" s="4"/>
      <c r="B38" s="4"/>
      <c r="C38" s="4"/>
      <c r="D38" s="4"/>
    </row>
    <row r="39" spans="1:16" x14ac:dyDescent="0.25">
      <c r="A39" s="4"/>
      <c r="B39" s="4"/>
      <c r="C39" s="4"/>
      <c r="D39" s="4"/>
    </row>
  </sheetData>
  <sortState ref="M18:P23">
    <sortCondition ref="M18"/>
  </sortState>
  <mergeCells count="8">
    <mergeCell ref="A1:E1"/>
    <mergeCell ref="A2:E2"/>
    <mergeCell ref="A15:P15"/>
    <mergeCell ref="A16:D16"/>
    <mergeCell ref="E16:H16"/>
    <mergeCell ref="M16:P16"/>
    <mergeCell ref="I16:L16"/>
    <mergeCell ref="G1:K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P39"/>
  <sheetViews>
    <sheetView zoomScaleNormal="100" workbookViewId="0">
      <selection activeCell="B4" sqref="B4:E13"/>
    </sheetView>
  </sheetViews>
  <sheetFormatPr defaultRowHeight="15" x14ac:dyDescent="0.25"/>
  <cols>
    <col min="1" max="1" width="12.28515625" bestFit="1" customWidth="1"/>
  </cols>
  <sheetData>
    <row r="1" spans="1:16" ht="15.75" x14ac:dyDescent="0.25">
      <c r="A1" s="9" t="s">
        <v>1</v>
      </c>
      <c r="B1" s="9"/>
      <c r="C1" s="9"/>
      <c r="D1" s="9"/>
      <c r="E1" s="9"/>
      <c r="G1" s="10" t="s">
        <v>26</v>
      </c>
      <c r="H1" s="11"/>
      <c r="I1" s="11"/>
      <c r="J1" s="11"/>
      <c r="K1" s="12"/>
    </row>
    <row r="2" spans="1:16" ht="15.75" x14ac:dyDescent="0.25">
      <c r="A2" s="9" t="s">
        <v>26</v>
      </c>
      <c r="B2" s="9"/>
      <c r="C2" s="9"/>
      <c r="D2" s="9"/>
      <c r="E2" s="9"/>
      <c r="G2" s="6" t="s">
        <v>29</v>
      </c>
      <c r="H2" s="6"/>
      <c r="I2" s="6"/>
      <c r="J2" s="6"/>
      <c r="K2" s="6"/>
    </row>
    <row r="3" spans="1:16" x14ac:dyDescent="0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G3" s="6" t="s">
        <v>30</v>
      </c>
      <c r="H3" s="6" t="s">
        <v>31</v>
      </c>
      <c r="I3" s="6" t="s">
        <v>32</v>
      </c>
      <c r="J3" s="6" t="s">
        <v>33</v>
      </c>
      <c r="K3" s="6" t="s">
        <v>34</v>
      </c>
    </row>
    <row r="4" spans="1:16" x14ac:dyDescent="0.25">
      <c r="A4" s="1" t="s">
        <v>7</v>
      </c>
      <c r="B4" s="2">
        <v>36.426769718575194</v>
      </c>
      <c r="C4" s="2">
        <v>40.819715772321878</v>
      </c>
      <c r="D4" s="2">
        <v>41.390535712183599</v>
      </c>
      <c r="E4" s="2">
        <v>43.742288516852312</v>
      </c>
      <c r="G4" s="6">
        <v>1</v>
      </c>
      <c r="H4" s="6">
        <f>COUNTIF(D18:D92,"PP")</f>
        <v>0</v>
      </c>
      <c r="I4" s="6">
        <f>COUNTIF(D18:D92,"MFB2")</f>
        <v>2</v>
      </c>
      <c r="J4" s="6">
        <f>COUNTIF(D18:D92,"PP&amp;MFB2")</f>
        <v>8</v>
      </c>
      <c r="K4" s="6">
        <f>SUM(H4:J4)</f>
        <v>10</v>
      </c>
    </row>
    <row r="5" spans="1:16" x14ac:dyDescent="0.25">
      <c r="A5" s="1" t="s">
        <v>8</v>
      </c>
      <c r="B5" s="2">
        <v>2.9974698921975342</v>
      </c>
      <c r="C5" s="2">
        <v>2.8433816520253221</v>
      </c>
      <c r="D5" s="2">
        <v>3.0692201798372607</v>
      </c>
      <c r="E5" s="2">
        <v>3.7223235421934922</v>
      </c>
      <c r="G5" s="6">
        <v>2</v>
      </c>
      <c r="H5" s="6">
        <f>COUNTIF(H18:H94,"PP")</f>
        <v>0</v>
      </c>
      <c r="I5" s="6">
        <f>COUNTIF(H18:H94,"MFB2")</f>
        <v>0</v>
      </c>
      <c r="J5" s="6">
        <f>COUNTIF(H18:H94,"PP&amp;MFB2")</f>
        <v>6</v>
      </c>
      <c r="K5" s="6">
        <f t="shared" ref="K5:K7" si="0">SUM(H5:J5)</f>
        <v>6</v>
      </c>
    </row>
    <row r="6" spans="1:16" x14ac:dyDescent="0.25">
      <c r="A6" s="1" t="s">
        <v>9</v>
      </c>
      <c r="B6" s="2">
        <v>5.468689560465867</v>
      </c>
      <c r="C6" s="2">
        <v>6.1314162555657283</v>
      </c>
      <c r="D6" s="2">
        <v>6.1469800162377659</v>
      </c>
      <c r="E6" s="2">
        <v>5.5794167041700051</v>
      </c>
      <c r="G6" s="6">
        <v>3</v>
      </c>
      <c r="H6" s="6">
        <f>COUNTIF(L18:L98,"PP")</f>
        <v>0</v>
      </c>
      <c r="I6" s="6">
        <f>COUNTIF(L18:L98,"MFB2")</f>
        <v>0</v>
      </c>
      <c r="J6" s="6">
        <f>COUNTIF(L18:L98,"PP&amp;MFB2")</f>
        <v>2</v>
      </c>
      <c r="K6" s="6">
        <f t="shared" si="0"/>
        <v>2</v>
      </c>
    </row>
    <row r="7" spans="1:16" x14ac:dyDescent="0.25">
      <c r="A7" s="1" t="s">
        <v>10</v>
      </c>
      <c r="B7" s="2">
        <v>52.819002025846601</v>
      </c>
      <c r="C7" s="2">
        <v>58.25367225432727</v>
      </c>
      <c r="D7" s="2">
        <v>60.256970823076927</v>
      </c>
      <c r="E7" s="2">
        <v>64.510682666491945</v>
      </c>
      <c r="G7" s="6">
        <v>4</v>
      </c>
      <c r="H7" s="6">
        <f>COUNTIF(P18:P97,"PP")</f>
        <v>0</v>
      </c>
      <c r="I7" s="6">
        <f>COUNTIF(P18:P97,"MFB2")</f>
        <v>0</v>
      </c>
      <c r="J7" s="6">
        <f>COUNTIF(P18:P97,"PP&amp;MFB2")</f>
        <v>3</v>
      </c>
      <c r="K7" s="6">
        <f t="shared" si="0"/>
        <v>3</v>
      </c>
    </row>
    <row r="8" spans="1:16" x14ac:dyDescent="0.25">
      <c r="A8" s="1" t="s">
        <v>11</v>
      </c>
      <c r="B8" s="2">
        <v>22.560141773045473</v>
      </c>
      <c r="C8" s="2">
        <v>21.315331717590034</v>
      </c>
      <c r="D8" s="2">
        <v>20.531528312097791</v>
      </c>
      <c r="E8" s="2">
        <v>20.423845714924379</v>
      </c>
    </row>
    <row r="9" spans="1:16" x14ac:dyDescent="0.25">
      <c r="A9" s="1" t="s">
        <v>12</v>
      </c>
      <c r="B9" s="2">
        <v>1.5244224134440552</v>
      </c>
      <c r="C9" s="2">
        <v>1.1840713415486668</v>
      </c>
      <c r="D9" s="2">
        <v>1.1875510749684133</v>
      </c>
      <c r="E9" s="2">
        <v>1.4388442823750658</v>
      </c>
    </row>
    <row r="10" spans="1:16" x14ac:dyDescent="0.25">
      <c r="A10" s="1" t="s">
        <v>13</v>
      </c>
      <c r="B10" s="2">
        <v>-4.4595608511772236</v>
      </c>
      <c r="C10" s="2">
        <v>-5.0477137014759288</v>
      </c>
      <c r="D10" s="2">
        <v>-6.3151118969750817</v>
      </c>
      <c r="E10" s="2">
        <v>-6.1132971968042629</v>
      </c>
    </row>
    <row r="11" spans="1:16" x14ac:dyDescent="0.25">
      <c r="A11" s="1" t="s">
        <v>14</v>
      </c>
      <c r="B11" s="2">
        <v>15.761887257393266</v>
      </c>
      <c r="C11" s="2">
        <v>15.338478583329845</v>
      </c>
      <c r="D11" s="2">
        <v>13.032010390299217</v>
      </c>
      <c r="E11" s="2">
        <v>11.627762996843048</v>
      </c>
    </row>
    <row r="12" spans="1:16" x14ac:dyDescent="0.25">
      <c r="A12" s="1" t="s">
        <v>15</v>
      </c>
      <c r="B12" s="3">
        <v>170000</v>
      </c>
      <c r="C12" s="3">
        <v>170000</v>
      </c>
      <c r="D12" s="3">
        <v>170000</v>
      </c>
      <c r="E12" s="3">
        <v>170000</v>
      </c>
    </row>
    <row r="13" spans="1:16" x14ac:dyDescent="0.25">
      <c r="A13" s="1" t="s">
        <v>16</v>
      </c>
      <c r="B13" s="3">
        <v>0</v>
      </c>
      <c r="C13" s="3">
        <v>0</v>
      </c>
      <c r="D13" s="3">
        <v>0</v>
      </c>
      <c r="E13" s="3">
        <v>0</v>
      </c>
    </row>
    <row r="15" spans="1:16" x14ac:dyDescent="0.25">
      <c r="A15" s="10" t="s">
        <v>21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2"/>
    </row>
    <row r="16" spans="1:16" x14ac:dyDescent="0.25">
      <c r="A16" s="13" t="s">
        <v>20</v>
      </c>
      <c r="B16" s="13"/>
      <c r="C16" s="13"/>
      <c r="D16" s="13"/>
      <c r="E16" s="10" t="s">
        <v>22</v>
      </c>
      <c r="F16" s="11"/>
      <c r="G16" s="11"/>
      <c r="H16" s="12"/>
      <c r="I16" s="10" t="s">
        <v>23</v>
      </c>
      <c r="J16" s="11"/>
      <c r="K16" s="11"/>
      <c r="L16" s="12"/>
      <c r="M16" s="13" t="s">
        <v>24</v>
      </c>
      <c r="N16" s="13"/>
      <c r="O16" s="13"/>
      <c r="P16" s="13"/>
    </row>
    <row r="17" spans="1:16" x14ac:dyDescent="0.25">
      <c r="A17" s="5" t="s">
        <v>0</v>
      </c>
      <c r="B17" s="5" t="s">
        <v>17</v>
      </c>
      <c r="C17" s="5" t="s">
        <v>19</v>
      </c>
      <c r="D17" s="5" t="s">
        <v>18</v>
      </c>
      <c r="E17" s="5" t="s">
        <v>0</v>
      </c>
      <c r="F17" s="5" t="s">
        <v>17</v>
      </c>
      <c r="G17" s="5" t="s">
        <v>19</v>
      </c>
      <c r="H17" s="5" t="s">
        <v>18</v>
      </c>
      <c r="I17" s="5" t="s">
        <v>0</v>
      </c>
      <c r="J17" s="5" t="s">
        <v>17</v>
      </c>
      <c r="K17" s="5" t="s">
        <v>19</v>
      </c>
      <c r="L17" s="5" t="s">
        <v>18</v>
      </c>
      <c r="M17" s="5" t="s">
        <v>0</v>
      </c>
      <c r="N17" s="5" t="s">
        <v>17</v>
      </c>
      <c r="O17" s="5" t="s">
        <v>19</v>
      </c>
      <c r="P17" s="5" t="s">
        <v>18</v>
      </c>
    </row>
    <row r="18" spans="1:16" x14ac:dyDescent="0.25">
      <c r="A18" s="5">
        <v>5874</v>
      </c>
      <c r="B18" s="5">
        <v>180.94</v>
      </c>
      <c r="C18" s="5">
        <v>-5</v>
      </c>
      <c r="D18" s="5" t="s">
        <v>36</v>
      </c>
      <c r="E18" s="5">
        <v>25613</v>
      </c>
      <c r="F18" s="5">
        <v>154.41999999999999</v>
      </c>
      <c r="G18" s="5">
        <v>1.25</v>
      </c>
      <c r="H18" s="5" t="s">
        <v>36</v>
      </c>
      <c r="I18" s="5">
        <v>109546</v>
      </c>
      <c r="J18" s="5">
        <v>235.72</v>
      </c>
      <c r="K18" s="5">
        <v>-9.75</v>
      </c>
      <c r="L18" s="5" t="s">
        <v>36</v>
      </c>
      <c r="M18" s="5">
        <v>83273</v>
      </c>
      <c r="N18" s="5">
        <v>157.68</v>
      </c>
      <c r="O18" s="5">
        <v>0.75</v>
      </c>
      <c r="P18" s="5" t="s">
        <v>36</v>
      </c>
    </row>
    <row r="19" spans="1:16" x14ac:dyDescent="0.25">
      <c r="A19" s="5">
        <v>5879</v>
      </c>
      <c r="B19" s="5">
        <v>99.6</v>
      </c>
      <c r="C19" s="5">
        <v>2</v>
      </c>
      <c r="D19" s="5" t="s">
        <v>36</v>
      </c>
      <c r="E19" s="5">
        <v>78875</v>
      </c>
      <c r="F19" s="5">
        <v>209.29</v>
      </c>
      <c r="G19" s="5">
        <v>-1.5</v>
      </c>
      <c r="H19" s="5" t="s">
        <v>36</v>
      </c>
      <c r="I19" s="5">
        <v>110293</v>
      </c>
      <c r="J19" s="5">
        <v>209.39</v>
      </c>
      <c r="K19" s="5">
        <v>-0.75</v>
      </c>
      <c r="L19" s="5" t="s">
        <v>36</v>
      </c>
      <c r="M19" s="5">
        <v>83422</v>
      </c>
      <c r="N19" s="5">
        <v>87.26</v>
      </c>
      <c r="O19" s="5">
        <v>6.5</v>
      </c>
      <c r="P19" s="5" t="s">
        <v>36</v>
      </c>
    </row>
    <row r="20" spans="1:16" x14ac:dyDescent="0.25">
      <c r="A20" s="5">
        <v>9824</v>
      </c>
      <c r="B20" s="5">
        <v>51.89</v>
      </c>
      <c r="C20" s="5">
        <v>12.25</v>
      </c>
      <c r="D20" s="5" t="s">
        <v>35</v>
      </c>
      <c r="E20" s="5">
        <v>98730</v>
      </c>
      <c r="F20" s="5">
        <v>132.63999999999999</v>
      </c>
      <c r="G20" s="5">
        <v>-1</v>
      </c>
      <c r="H20" s="5" t="s">
        <v>36</v>
      </c>
      <c r="I20" s="5"/>
      <c r="J20" s="5"/>
      <c r="K20" s="5"/>
      <c r="L20" s="5"/>
      <c r="M20" s="5">
        <v>131384</v>
      </c>
      <c r="N20" s="5">
        <v>148.19</v>
      </c>
      <c r="O20" s="5">
        <v>0.5</v>
      </c>
      <c r="P20" s="5" t="s">
        <v>36</v>
      </c>
    </row>
    <row r="21" spans="1:16" x14ac:dyDescent="0.25">
      <c r="A21" s="5">
        <v>11136</v>
      </c>
      <c r="B21" s="5">
        <v>45.430999999999997</v>
      </c>
      <c r="C21" s="5">
        <v>15.5</v>
      </c>
      <c r="D21" s="5" t="s">
        <v>35</v>
      </c>
      <c r="E21" s="5">
        <v>122710</v>
      </c>
      <c r="F21" s="5">
        <v>88.546999999999997</v>
      </c>
      <c r="G21" s="5">
        <v>6.5</v>
      </c>
      <c r="H21" s="5" t="s">
        <v>36</v>
      </c>
      <c r="I21" s="5"/>
      <c r="J21" s="5"/>
      <c r="K21" s="5"/>
      <c r="L21" s="5"/>
      <c r="M21" s="5"/>
      <c r="N21" s="5"/>
      <c r="O21" s="5"/>
      <c r="P21" s="5"/>
    </row>
    <row r="22" spans="1:16" x14ac:dyDescent="0.25">
      <c r="A22" s="5">
        <v>37923</v>
      </c>
      <c r="B22" s="5">
        <v>96.275000000000006</v>
      </c>
      <c r="C22" s="5">
        <v>1.5</v>
      </c>
      <c r="D22" s="5" t="s">
        <v>36</v>
      </c>
      <c r="E22" s="5">
        <v>132524</v>
      </c>
      <c r="F22" s="5">
        <v>130</v>
      </c>
      <c r="G22" s="5">
        <v>2.25</v>
      </c>
      <c r="H22" s="5" t="s">
        <v>36</v>
      </c>
      <c r="I22" s="5"/>
      <c r="J22" s="5"/>
      <c r="K22" s="5"/>
      <c r="L22" s="5"/>
      <c r="M22" s="5"/>
      <c r="N22" s="5"/>
      <c r="O22" s="5"/>
      <c r="P22" s="5"/>
    </row>
    <row r="23" spans="1:16" x14ac:dyDescent="0.25">
      <c r="A23" s="5">
        <v>49163</v>
      </c>
      <c r="B23" s="5">
        <v>73.155000000000001</v>
      </c>
      <c r="C23" s="5">
        <v>9</v>
      </c>
      <c r="D23" s="5" t="s">
        <v>36</v>
      </c>
      <c r="E23" s="5">
        <v>152754</v>
      </c>
      <c r="F23" s="5">
        <v>203.35</v>
      </c>
      <c r="G23" s="5">
        <v>-4.75</v>
      </c>
      <c r="H23" s="5" t="s">
        <v>36</v>
      </c>
      <c r="I23" s="5"/>
      <c r="J23" s="5"/>
      <c r="K23" s="5"/>
      <c r="L23" s="5"/>
      <c r="M23" s="5"/>
      <c r="N23" s="5"/>
      <c r="O23" s="5"/>
      <c r="P23" s="5"/>
    </row>
    <row r="24" spans="1:16" x14ac:dyDescent="0.25">
      <c r="A24" s="5">
        <v>107589</v>
      </c>
      <c r="B24" s="5">
        <v>162.68</v>
      </c>
      <c r="C24" s="5">
        <v>-5.75</v>
      </c>
      <c r="D24" s="5" t="s">
        <v>36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</row>
    <row r="25" spans="1:16" x14ac:dyDescent="0.25">
      <c r="A25" s="5">
        <v>107598</v>
      </c>
      <c r="B25" s="5">
        <v>130.19999999999999</v>
      </c>
      <c r="C25" s="5">
        <v>3.5</v>
      </c>
      <c r="D25" s="5" t="s">
        <v>36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</row>
    <row r="26" spans="1:16" x14ac:dyDescent="0.25">
      <c r="A26" s="5">
        <v>149859</v>
      </c>
      <c r="B26" s="5">
        <v>145.93</v>
      </c>
      <c r="C26" s="5">
        <v>-3</v>
      </c>
      <c r="D26" s="5" t="s">
        <v>36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1:16" x14ac:dyDescent="0.25">
      <c r="A27" s="5">
        <v>167079</v>
      </c>
      <c r="B27" s="5">
        <v>147.08000000000001</v>
      </c>
      <c r="C27" s="5">
        <v>-1.25</v>
      </c>
      <c r="D27" s="5" t="s">
        <v>36</v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1:16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1:16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</row>
    <row r="30" spans="1:16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</row>
    <row r="31" spans="1:16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</row>
    <row r="32" spans="1:16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</row>
    <row r="33" spans="1:16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pans="1:16" x14ac:dyDescent="0.25"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</row>
    <row r="35" spans="1:16" x14ac:dyDescent="0.25"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</row>
    <row r="36" spans="1:16" x14ac:dyDescent="0.25">
      <c r="I36" s="5"/>
      <c r="J36" s="5"/>
      <c r="K36" s="5"/>
      <c r="L36" s="5"/>
      <c r="M36" s="5"/>
      <c r="N36" s="5"/>
      <c r="O36" s="5"/>
      <c r="P36" s="5"/>
    </row>
    <row r="37" spans="1:16" x14ac:dyDescent="0.25">
      <c r="I37" s="5"/>
      <c r="J37" s="5"/>
      <c r="K37" s="5"/>
      <c r="L37" s="5"/>
      <c r="M37" s="5"/>
      <c r="N37" s="5"/>
      <c r="O37" s="5"/>
      <c r="P37" s="5"/>
    </row>
    <row r="38" spans="1:16" x14ac:dyDescent="0.25">
      <c r="I38" s="5"/>
      <c r="J38" s="5"/>
      <c r="K38" s="5"/>
      <c r="L38" s="5"/>
      <c r="M38" s="5"/>
      <c r="N38" s="5"/>
      <c r="O38" s="5"/>
      <c r="P38" s="5"/>
    </row>
    <row r="39" spans="1:16" x14ac:dyDescent="0.25">
      <c r="I39" s="5"/>
      <c r="J39" s="5"/>
      <c r="K39" s="5"/>
      <c r="L39" s="5"/>
    </row>
  </sheetData>
  <sortState ref="M18:P20">
    <sortCondition ref="M18"/>
  </sortState>
  <mergeCells count="8">
    <mergeCell ref="A1:E1"/>
    <mergeCell ref="A2:E2"/>
    <mergeCell ref="A15:P15"/>
    <mergeCell ref="A16:D16"/>
    <mergeCell ref="E16:H16"/>
    <mergeCell ref="I16:L16"/>
    <mergeCell ref="M16:P16"/>
    <mergeCell ref="G1:K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P39"/>
  <sheetViews>
    <sheetView zoomScaleNormal="100" workbookViewId="0">
      <selection activeCell="B4" sqref="B4:E13"/>
    </sheetView>
  </sheetViews>
  <sheetFormatPr defaultRowHeight="15" x14ac:dyDescent="0.25"/>
  <cols>
    <col min="1" max="1" width="12.28515625" bestFit="1" customWidth="1"/>
  </cols>
  <sheetData>
    <row r="1" spans="1:16" ht="15.75" x14ac:dyDescent="0.25">
      <c r="A1" s="9" t="s">
        <v>1</v>
      </c>
      <c r="B1" s="9"/>
      <c r="C1" s="9"/>
      <c r="D1" s="9"/>
      <c r="E1" s="9"/>
      <c r="G1" s="10" t="s">
        <v>27</v>
      </c>
      <c r="H1" s="11"/>
      <c r="I1" s="11"/>
      <c r="J1" s="11"/>
      <c r="K1" s="12"/>
    </row>
    <row r="2" spans="1:16" ht="15.75" x14ac:dyDescent="0.25">
      <c r="A2" s="9" t="s">
        <v>27</v>
      </c>
      <c r="B2" s="9"/>
      <c r="C2" s="9"/>
      <c r="D2" s="9"/>
      <c r="E2" s="9"/>
      <c r="G2" s="6" t="s">
        <v>29</v>
      </c>
      <c r="H2" s="6"/>
      <c r="I2" s="6"/>
      <c r="J2" s="6"/>
      <c r="K2" s="6"/>
    </row>
    <row r="3" spans="1:16" x14ac:dyDescent="0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G3" s="6" t="s">
        <v>30</v>
      </c>
      <c r="H3" s="6" t="s">
        <v>31</v>
      </c>
      <c r="I3" s="6" t="s">
        <v>32</v>
      </c>
      <c r="J3" s="6" t="s">
        <v>33</v>
      </c>
      <c r="K3" s="6" t="s">
        <v>34</v>
      </c>
    </row>
    <row r="4" spans="1:16" x14ac:dyDescent="0.25">
      <c r="A4" s="1" t="s">
        <v>7</v>
      </c>
      <c r="B4" s="2">
        <v>39.599877919939189</v>
      </c>
      <c r="C4" s="2">
        <v>41.061131205403235</v>
      </c>
      <c r="D4" s="2">
        <v>41.059148042917407</v>
      </c>
      <c r="E4" s="2">
        <v>43.409153733024986</v>
      </c>
      <c r="G4" s="6">
        <v>1</v>
      </c>
      <c r="H4" s="6">
        <f>COUNTIF(D18:D95,"PP")</f>
        <v>0</v>
      </c>
      <c r="I4" s="6">
        <f>COUNTIF(D18:D95,"MFB2")</f>
        <v>2</v>
      </c>
      <c r="J4" s="6">
        <f>COUNTIF(D18:D95,"PP&amp;MFB2")</f>
        <v>5</v>
      </c>
      <c r="K4" s="6">
        <f>SUM(H4:J4)</f>
        <v>7</v>
      </c>
    </row>
    <row r="5" spans="1:16" x14ac:dyDescent="0.25">
      <c r="A5" s="1" t="s">
        <v>8</v>
      </c>
      <c r="B5" s="2">
        <v>3.3030135311133684</v>
      </c>
      <c r="C5" s="2">
        <v>2.8716290169757275</v>
      </c>
      <c r="D5" s="2">
        <v>3.149265183320467</v>
      </c>
      <c r="E5" s="2">
        <v>3.7809085837624195</v>
      </c>
      <c r="G5" s="6">
        <v>2</v>
      </c>
      <c r="H5" s="6">
        <f>COUNTIF(H18:H93,"PP")</f>
        <v>0</v>
      </c>
      <c r="I5" s="6">
        <f>COUNTIF(H18:H93,"MFB2")</f>
        <v>0</v>
      </c>
      <c r="J5" s="6">
        <f>COUNTIF(H18:H93,"PP&amp;MFB2")</f>
        <v>7</v>
      </c>
      <c r="K5" s="6">
        <f t="shared" ref="K5:K7" si="0">SUM(H5:J5)</f>
        <v>7</v>
      </c>
    </row>
    <row r="6" spans="1:16" x14ac:dyDescent="0.25">
      <c r="A6" s="1" t="s">
        <v>9</v>
      </c>
      <c r="B6" s="2">
        <v>5.5079157840476105</v>
      </c>
      <c r="C6" s="2">
        <v>6.2222585009686844</v>
      </c>
      <c r="D6" s="2">
        <v>5.9629170866006653</v>
      </c>
      <c r="E6" s="2">
        <v>5.5500115722821537</v>
      </c>
      <c r="G6" s="6">
        <v>3</v>
      </c>
      <c r="H6" s="6">
        <f>COUNTIF(L18:L98,"PP")</f>
        <v>0</v>
      </c>
      <c r="I6" s="6">
        <f>COUNTIF(L18:L98,"MFB2")</f>
        <v>0</v>
      </c>
      <c r="J6" s="6">
        <f>COUNTIF(L18:L98,"PP&amp;MFB2")</f>
        <v>2</v>
      </c>
      <c r="K6" s="6">
        <f t="shared" si="0"/>
        <v>2</v>
      </c>
    </row>
    <row r="7" spans="1:16" x14ac:dyDescent="0.25">
      <c r="A7" s="1" t="s">
        <v>10</v>
      </c>
      <c r="B7" s="2">
        <v>57.792598282881343</v>
      </c>
      <c r="C7" s="2">
        <v>58.929149267908798</v>
      </c>
      <c r="D7" s="2">
        <v>59.837955214775597</v>
      </c>
      <c r="E7" s="2">
        <v>64.393240126647342</v>
      </c>
      <c r="G7" s="6">
        <v>4</v>
      </c>
      <c r="H7" s="6">
        <f>COUNTIF(P18:P96,"PP")</f>
        <v>0</v>
      </c>
      <c r="I7" s="6">
        <f>COUNTIF(P18:P96,"MFB2")</f>
        <v>0</v>
      </c>
      <c r="J7" s="6">
        <f>COUNTIF(P18:P96,"PP&amp;MFB2")</f>
        <v>4</v>
      </c>
      <c r="K7" s="6">
        <f t="shared" si="0"/>
        <v>4</v>
      </c>
    </row>
    <row r="8" spans="1:16" x14ac:dyDescent="0.25">
      <c r="A8" s="1" t="s">
        <v>11</v>
      </c>
      <c r="B8" s="2">
        <v>23.145807474425418</v>
      </c>
      <c r="C8" s="2">
        <v>21.33231809545099</v>
      </c>
      <c r="D8" s="2">
        <v>20.713492217555501</v>
      </c>
      <c r="E8" s="2">
        <v>20.4508488435022</v>
      </c>
    </row>
    <row r="9" spans="1:16" x14ac:dyDescent="0.25">
      <c r="A9" s="1" t="s">
        <v>12</v>
      </c>
      <c r="B9" s="2">
        <v>1.5917333520926336</v>
      </c>
      <c r="C9" s="2">
        <v>1.1812144644441152</v>
      </c>
      <c r="D9" s="2">
        <v>1.2419878247876956</v>
      </c>
      <c r="E9" s="2">
        <v>1.4651413818718795</v>
      </c>
    </row>
    <row r="10" spans="1:16" x14ac:dyDescent="0.25">
      <c r="A10" s="1" t="s">
        <v>13</v>
      </c>
      <c r="B10" s="2">
        <v>-4.7589880568996232</v>
      </c>
      <c r="C10" s="2">
        <v>-5.1136308146062088</v>
      </c>
      <c r="D10" s="2">
        <v>-6.5026400048720685</v>
      </c>
      <c r="E10" s="2">
        <v>-6.3535561718353666</v>
      </c>
    </row>
    <row r="11" spans="1:16" x14ac:dyDescent="0.25">
      <c r="A11" s="1" t="s">
        <v>14</v>
      </c>
      <c r="B11" s="2">
        <v>15.570767462047773</v>
      </c>
      <c r="C11" s="2">
        <v>15.292023411410993</v>
      </c>
      <c r="D11" s="2">
        <v>12.637292502526989</v>
      </c>
      <c r="E11" s="2">
        <v>11.141990774098723</v>
      </c>
    </row>
    <row r="12" spans="1:16" x14ac:dyDescent="0.25">
      <c r="A12" s="1" t="s">
        <v>15</v>
      </c>
      <c r="B12" s="3">
        <v>170000</v>
      </c>
      <c r="C12" s="3">
        <v>170000</v>
      </c>
      <c r="D12" s="3">
        <v>170000</v>
      </c>
      <c r="E12" s="3">
        <v>170000</v>
      </c>
    </row>
    <row r="13" spans="1:16" x14ac:dyDescent="0.25">
      <c r="A13" s="1" t="s">
        <v>16</v>
      </c>
      <c r="B13" s="3">
        <v>0</v>
      </c>
      <c r="C13" s="3">
        <v>0</v>
      </c>
      <c r="D13" s="3">
        <v>0</v>
      </c>
      <c r="E13" s="3">
        <v>0</v>
      </c>
    </row>
    <row r="15" spans="1:16" x14ac:dyDescent="0.25">
      <c r="A15" s="10" t="s">
        <v>21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2"/>
    </row>
    <row r="16" spans="1:16" x14ac:dyDescent="0.25">
      <c r="A16" s="13" t="s">
        <v>20</v>
      </c>
      <c r="B16" s="13"/>
      <c r="C16" s="13"/>
      <c r="D16" s="13"/>
      <c r="E16" s="10" t="s">
        <v>22</v>
      </c>
      <c r="F16" s="11"/>
      <c r="G16" s="11"/>
      <c r="H16" s="12"/>
      <c r="I16" s="10" t="s">
        <v>23</v>
      </c>
      <c r="J16" s="11"/>
      <c r="K16" s="11"/>
      <c r="L16" s="12"/>
      <c r="M16" s="13" t="s">
        <v>24</v>
      </c>
      <c r="N16" s="13"/>
      <c r="O16" s="13"/>
      <c r="P16" s="13"/>
    </row>
    <row r="17" spans="1:16" x14ac:dyDescent="0.25">
      <c r="A17" s="5" t="s">
        <v>0</v>
      </c>
      <c r="B17" s="5" t="s">
        <v>17</v>
      </c>
      <c r="C17" s="5" t="s">
        <v>19</v>
      </c>
      <c r="D17" s="5" t="s">
        <v>18</v>
      </c>
      <c r="E17" s="5" t="s">
        <v>0</v>
      </c>
      <c r="F17" s="5" t="s">
        <v>17</v>
      </c>
      <c r="G17" s="5" t="s">
        <v>19</v>
      </c>
      <c r="H17" s="5" t="s">
        <v>18</v>
      </c>
      <c r="I17" s="5" t="s">
        <v>0</v>
      </c>
      <c r="J17" s="5" t="s">
        <v>17</v>
      </c>
      <c r="K17" s="5" t="s">
        <v>19</v>
      </c>
      <c r="L17" s="5" t="s">
        <v>18</v>
      </c>
      <c r="M17" s="5" t="s">
        <v>0</v>
      </c>
      <c r="N17" s="5" t="s">
        <v>17</v>
      </c>
      <c r="O17" s="5" t="s">
        <v>19</v>
      </c>
      <c r="P17" s="5" t="s">
        <v>18</v>
      </c>
    </row>
    <row r="18" spans="1:16" x14ac:dyDescent="0.25">
      <c r="A18" s="5">
        <v>584</v>
      </c>
      <c r="B18" s="5">
        <v>54.088000000000001</v>
      </c>
      <c r="C18" s="5">
        <v>14.25</v>
      </c>
      <c r="D18" s="5" t="s">
        <v>35</v>
      </c>
      <c r="E18" s="5">
        <v>60</v>
      </c>
      <c r="F18" s="5">
        <v>59.741</v>
      </c>
      <c r="G18" s="5">
        <v>13</v>
      </c>
      <c r="H18" s="5" t="s">
        <v>36</v>
      </c>
      <c r="I18" s="5">
        <v>102088</v>
      </c>
      <c r="J18" s="5">
        <v>246.74</v>
      </c>
      <c r="K18" s="5">
        <v>-4</v>
      </c>
      <c r="L18" s="5" t="s">
        <v>36</v>
      </c>
      <c r="M18" s="5">
        <v>58449</v>
      </c>
      <c r="N18" s="5">
        <v>100.64</v>
      </c>
      <c r="O18" s="5">
        <v>3.5</v>
      </c>
      <c r="P18" s="5" t="s">
        <v>36</v>
      </c>
    </row>
    <row r="19" spans="1:16" x14ac:dyDescent="0.25">
      <c r="A19" s="5">
        <v>50820</v>
      </c>
      <c r="B19" s="5">
        <v>50.572000000000003</v>
      </c>
      <c r="C19" s="5">
        <v>12</v>
      </c>
      <c r="D19" s="5" t="s">
        <v>35</v>
      </c>
      <c r="E19" s="5">
        <v>41153</v>
      </c>
      <c r="F19" s="5">
        <v>136.71</v>
      </c>
      <c r="G19" s="5">
        <v>-3.5</v>
      </c>
      <c r="H19" s="5" t="s">
        <v>36</v>
      </c>
      <c r="I19" s="5">
        <v>167473</v>
      </c>
      <c r="J19" s="5">
        <v>91.817999999999998</v>
      </c>
      <c r="K19" s="5">
        <v>4</v>
      </c>
      <c r="L19" s="5" t="s">
        <v>36</v>
      </c>
      <c r="M19" s="5">
        <v>58500</v>
      </c>
      <c r="N19" s="5">
        <v>100.79</v>
      </c>
      <c r="O19" s="5">
        <v>4</v>
      </c>
      <c r="P19" s="5" t="s">
        <v>36</v>
      </c>
    </row>
    <row r="20" spans="1:16" x14ac:dyDescent="0.25">
      <c r="A20" s="5">
        <v>50821</v>
      </c>
      <c r="B20" s="5">
        <v>77.637</v>
      </c>
      <c r="C20" s="5">
        <v>7.25</v>
      </c>
      <c r="D20" s="5" t="s">
        <v>36</v>
      </c>
      <c r="E20" s="5">
        <v>41159</v>
      </c>
      <c r="F20" s="5">
        <v>63.3</v>
      </c>
      <c r="G20" s="5">
        <v>11.25</v>
      </c>
      <c r="H20" s="5" t="s">
        <v>36</v>
      </c>
      <c r="I20" s="5"/>
      <c r="J20" s="5"/>
      <c r="K20" s="5"/>
      <c r="L20" s="5"/>
      <c r="M20" s="5">
        <v>137748</v>
      </c>
      <c r="N20" s="5">
        <v>262.41000000000003</v>
      </c>
      <c r="O20" s="5">
        <v>-3</v>
      </c>
      <c r="P20" s="5" t="s">
        <v>36</v>
      </c>
    </row>
    <row r="21" spans="1:16" x14ac:dyDescent="0.25">
      <c r="A21" s="5">
        <v>59955</v>
      </c>
      <c r="B21" s="5">
        <v>181.36</v>
      </c>
      <c r="C21" s="5">
        <v>-4.5</v>
      </c>
      <c r="D21" s="5" t="s">
        <v>36</v>
      </c>
      <c r="E21" s="5">
        <v>62824</v>
      </c>
      <c r="F21" s="5">
        <v>104.86</v>
      </c>
      <c r="G21" s="5">
        <v>5.25</v>
      </c>
      <c r="H21" s="5" t="s">
        <v>36</v>
      </c>
      <c r="I21" s="5"/>
      <c r="J21" s="5"/>
      <c r="K21" s="5"/>
      <c r="L21" s="5"/>
      <c r="M21" s="5">
        <v>140556</v>
      </c>
      <c r="N21" s="5">
        <v>175.34</v>
      </c>
      <c r="O21" s="5">
        <v>-0.5</v>
      </c>
      <c r="P21" s="5" t="s">
        <v>36</v>
      </c>
    </row>
    <row r="22" spans="1:16" x14ac:dyDescent="0.25">
      <c r="A22" s="5">
        <v>59964</v>
      </c>
      <c r="B22" s="5">
        <v>118.94</v>
      </c>
      <c r="C22" s="5">
        <v>1.5</v>
      </c>
      <c r="D22" s="5" t="s">
        <v>36</v>
      </c>
      <c r="E22" s="5">
        <v>94899</v>
      </c>
      <c r="F22" s="5">
        <v>89.122</v>
      </c>
      <c r="G22" s="5">
        <v>8.25</v>
      </c>
      <c r="H22" s="5" t="s">
        <v>36</v>
      </c>
      <c r="I22" s="5"/>
      <c r="J22" s="5"/>
      <c r="K22" s="5"/>
      <c r="L22" s="5"/>
      <c r="M22" s="5"/>
      <c r="N22" s="5"/>
      <c r="O22" s="5"/>
      <c r="P22" s="5"/>
    </row>
    <row r="23" spans="1:16" x14ac:dyDescent="0.25">
      <c r="A23" s="5">
        <v>152956</v>
      </c>
      <c r="B23" s="5">
        <v>68.367000000000004</v>
      </c>
      <c r="C23" s="5">
        <v>10</v>
      </c>
      <c r="D23" s="5" t="s">
        <v>36</v>
      </c>
      <c r="E23" s="5">
        <v>97501</v>
      </c>
      <c r="F23" s="5">
        <v>176.22</v>
      </c>
      <c r="G23" s="5">
        <v>-8.25</v>
      </c>
      <c r="H23" s="5" t="s">
        <v>36</v>
      </c>
      <c r="I23" s="5"/>
      <c r="J23" s="5"/>
      <c r="K23" s="5"/>
      <c r="L23" s="5"/>
      <c r="M23" s="5"/>
      <c r="N23" s="5"/>
      <c r="O23" s="5"/>
      <c r="P23" s="5"/>
    </row>
    <row r="24" spans="1:16" x14ac:dyDescent="0.25">
      <c r="A24" s="5">
        <v>160603</v>
      </c>
      <c r="B24" s="5">
        <v>131.47</v>
      </c>
      <c r="C24" s="5">
        <v>-1.25</v>
      </c>
      <c r="D24" s="5" t="s">
        <v>36</v>
      </c>
      <c r="E24" s="5">
        <v>97547</v>
      </c>
      <c r="F24" s="5">
        <v>161.25</v>
      </c>
      <c r="G24" s="5">
        <v>-0.5</v>
      </c>
      <c r="H24" s="5" t="s">
        <v>36</v>
      </c>
      <c r="I24" s="5"/>
      <c r="J24" s="5"/>
      <c r="K24" s="5"/>
      <c r="L24" s="5"/>
      <c r="M24" s="5"/>
      <c r="N24" s="5"/>
      <c r="O24" s="5"/>
      <c r="P24" s="5"/>
    </row>
    <row r="25" spans="1:16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</row>
    <row r="26" spans="1:16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1:16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1:16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1:16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</row>
    <row r="30" spans="1:16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</row>
    <row r="31" spans="1:16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</row>
    <row r="32" spans="1:16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</row>
    <row r="33" spans="1:16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pans="1:16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</row>
    <row r="35" spans="1:16" x14ac:dyDescent="0.25">
      <c r="A35" s="5"/>
      <c r="B35" s="5"/>
      <c r="C35" s="5"/>
      <c r="D35" s="5"/>
      <c r="I35" s="5"/>
      <c r="J35" s="5"/>
      <c r="K35" s="5"/>
      <c r="L35" s="5"/>
      <c r="M35" s="5"/>
      <c r="N35" s="5"/>
      <c r="O35" s="5"/>
      <c r="P35" s="5"/>
    </row>
    <row r="36" spans="1:16" x14ac:dyDescent="0.25">
      <c r="A36" s="5"/>
      <c r="B36" s="5"/>
      <c r="C36" s="5"/>
      <c r="D36" s="5"/>
      <c r="I36" s="5"/>
      <c r="J36" s="5"/>
      <c r="K36" s="5"/>
      <c r="L36" s="5"/>
      <c r="M36" s="5"/>
      <c r="N36" s="5"/>
      <c r="O36" s="5"/>
      <c r="P36" s="5"/>
    </row>
    <row r="37" spans="1:16" x14ac:dyDescent="0.25">
      <c r="I37" s="5"/>
      <c r="J37" s="5"/>
      <c r="K37" s="5"/>
      <c r="L37" s="5"/>
      <c r="M37" s="5"/>
      <c r="N37" s="5"/>
      <c r="O37" s="5"/>
      <c r="P37" s="5"/>
    </row>
    <row r="38" spans="1:16" x14ac:dyDescent="0.25">
      <c r="I38" s="5"/>
      <c r="J38" s="5"/>
      <c r="K38" s="5"/>
      <c r="L38" s="5"/>
    </row>
    <row r="39" spans="1:16" x14ac:dyDescent="0.25">
      <c r="I39" s="5"/>
      <c r="J39" s="5"/>
      <c r="K39" s="5"/>
      <c r="L39" s="5"/>
    </row>
  </sheetData>
  <sortState ref="M18:P21">
    <sortCondition ref="M18"/>
  </sortState>
  <mergeCells count="8">
    <mergeCell ref="A1:E1"/>
    <mergeCell ref="A2:E2"/>
    <mergeCell ref="A15:P15"/>
    <mergeCell ref="A16:D16"/>
    <mergeCell ref="E16:H16"/>
    <mergeCell ref="I16:L16"/>
    <mergeCell ref="M16:P16"/>
    <mergeCell ref="G1:K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P40"/>
  <sheetViews>
    <sheetView zoomScaleNormal="100" workbookViewId="0">
      <selection activeCell="B4" sqref="B4:E13"/>
    </sheetView>
  </sheetViews>
  <sheetFormatPr defaultRowHeight="15" x14ac:dyDescent="0.25"/>
  <cols>
    <col min="1" max="1" width="12.28515625" bestFit="1" customWidth="1"/>
  </cols>
  <sheetData>
    <row r="1" spans="1:16" ht="15.75" x14ac:dyDescent="0.25">
      <c r="A1" s="9" t="s">
        <v>1</v>
      </c>
      <c r="B1" s="9"/>
      <c r="C1" s="9"/>
      <c r="D1" s="9"/>
      <c r="E1" s="9"/>
      <c r="G1" s="10" t="s">
        <v>28</v>
      </c>
      <c r="H1" s="11"/>
      <c r="I1" s="11"/>
      <c r="J1" s="11"/>
      <c r="K1" s="12"/>
    </row>
    <row r="2" spans="1:16" ht="15.75" x14ac:dyDescent="0.25">
      <c r="A2" s="9" t="s">
        <v>28</v>
      </c>
      <c r="B2" s="9"/>
      <c r="C2" s="9"/>
      <c r="D2" s="9"/>
      <c r="E2" s="9"/>
      <c r="G2" s="6" t="s">
        <v>29</v>
      </c>
      <c r="H2" s="6"/>
      <c r="I2" s="6"/>
      <c r="J2" s="6"/>
      <c r="K2" s="6"/>
    </row>
    <row r="3" spans="1:16" x14ac:dyDescent="0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G3" s="6" t="s">
        <v>30</v>
      </c>
      <c r="H3" s="6" t="s">
        <v>31</v>
      </c>
      <c r="I3" s="6" t="s">
        <v>32</v>
      </c>
      <c r="J3" s="6" t="s">
        <v>33</v>
      </c>
      <c r="K3" s="6" t="s">
        <v>34</v>
      </c>
    </row>
    <row r="4" spans="1:16" x14ac:dyDescent="0.25">
      <c r="A4" s="1" t="s">
        <v>7</v>
      </c>
      <c r="B4" s="2">
        <v>38.932391739659813</v>
      </c>
      <c r="C4" s="2">
        <v>40.858979535054544</v>
      </c>
      <c r="D4" s="2">
        <v>41.378726074858108</v>
      </c>
      <c r="E4" s="2">
        <v>43.290828265533833</v>
      </c>
      <c r="G4" s="6">
        <v>1</v>
      </c>
      <c r="H4" s="6">
        <f>COUNTIF(D18:D93,"PP")</f>
        <v>0</v>
      </c>
      <c r="I4" s="6">
        <f>COUNTIF(D18:D93,"MFB2")</f>
        <v>1</v>
      </c>
      <c r="J4" s="6">
        <f>COUNTIF(D18:D93,"PP&amp;MFB2")</f>
        <v>7</v>
      </c>
      <c r="K4" s="6">
        <f>SUM(H4:J4)</f>
        <v>8</v>
      </c>
    </row>
    <row r="5" spans="1:16" x14ac:dyDescent="0.25">
      <c r="A5" s="1" t="s">
        <v>8</v>
      </c>
      <c r="B5" s="2">
        <v>3.298389327625499</v>
      </c>
      <c r="C5" s="2">
        <v>2.8530970574449461</v>
      </c>
      <c r="D5" s="2">
        <v>3.1459648277176671</v>
      </c>
      <c r="E5" s="2">
        <v>3.6602241667839226</v>
      </c>
      <c r="G5" s="6">
        <v>2</v>
      </c>
      <c r="H5" s="6">
        <f>COUNTIF(H18:H98,"PP")</f>
        <v>0</v>
      </c>
      <c r="I5" s="6">
        <f>COUNTIF(H18:H98,"MFB2")</f>
        <v>0</v>
      </c>
      <c r="J5" s="6">
        <f>COUNTIF(H18:H98,"PP&amp;MFB2")</f>
        <v>2</v>
      </c>
      <c r="K5" s="6">
        <f t="shared" ref="K5:K7" si="0">SUM(H5:J5)</f>
        <v>2</v>
      </c>
    </row>
    <row r="6" spans="1:16" x14ac:dyDescent="0.25">
      <c r="A6" s="1" t="s">
        <v>9</v>
      </c>
      <c r="B6" s="2">
        <v>5.4648064033015968</v>
      </c>
      <c r="C6" s="2">
        <v>6.1642990376849225</v>
      </c>
      <c r="D6" s="2">
        <v>5.896987219936582</v>
      </c>
      <c r="E6" s="2">
        <v>5.5566307470263308</v>
      </c>
      <c r="G6" s="6">
        <v>3</v>
      </c>
      <c r="H6" s="6">
        <f>COUNTIF(L18:L99,"PP")</f>
        <v>0</v>
      </c>
      <c r="I6" s="6">
        <f>COUNTIF(L18:L99,"MFB2")</f>
        <v>0</v>
      </c>
      <c r="J6" s="6">
        <f>COUNTIF(L18:L99,"PP&amp;MFB2")</f>
        <v>1</v>
      </c>
      <c r="K6" s="6">
        <f t="shared" si="0"/>
        <v>1</v>
      </c>
    </row>
    <row r="7" spans="1:16" x14ac:dyDescent="0.25">
      <c r="A7" s="1" t="s">
        <v>10</v>
      </c>
      <c r="B7" s="2">
        <v>56.957450857849288</v>
      </c>
      <c r="C7" s="2">
        <v>58.446322980684108</v>
      </c>
      <c r="D7" s="2">
        <v>59.930440458279179</v>
      </c>
      <c r="E7" s="2">
        <v>63.629342411694211</v>
      </c>
      <c r="G7" s="6">
        <v>4</v>
      </c>
      <c r="H7" s="6">
        <f>COUNTIF(P18:P95,"PP")</f>
        <v>0</v>
      </c>
      <c r="I7" s="6">
        <f>COUNTIF(P18:P95,"MFB2")</f>
        <v>0</v>
      </c>
      <c r="J7" s="6">
        <f>COUNTIF(P18:P95,"PP&amp;MFB2")</f>
        <v>5</v>
      </c>
      <c r="K7" s="6">
        <f t="shared" si="0"/>
        <v>5</v>
      </c>
    </row>
    <row r="8" spans="1:16" x14ac:dyDescent="0.25">
      <c r="A8" s="1" t="s">
        <v>11</v>
      </c>
      <c r="B8" s="2">
        <v>23.165312191161938</v>
      </c>
      <c r="C8" s="2">
        <v>21.287162201908259</v>
      </c>
      <c r="D8" s="2">
        <v>20.583341666715686</v>
      </c>
      <c r="E8" s="2">
        <v>20.636255478102296</v>
      </c>
    </row>
    <row r="9" spans="1:16" x14ac:dyDescent="0.25">
      <c r="A9" s="1" t="s">
        <v>12</v>
      </c>
      <c r="B9" s="2">
        <v>1.5992406631386753</v>
      </c>
      <c r="C9" s="2">
        <v>1.1770714138978815</v>
      </c>
      <c r="D9" s="2">
        <v>1.213168939362069</v>
      </c>
      <c r="E9" s="2">
        <v>1.4453099493550552</v>
      </c>
    </row>
    <row r="10" spans="1:16" x14ac:dyDescent="0.25">
      <c r="A10" s="1" t="s">
        <v>13</v>
      </c>
      <c r="B10" s="2">
        <v>-4.7272483828885559</v>
      </c>
      <c r="C10" s="2">
        <v>-5.0821218675854078</v>
      </c>
      <c r="D10" s="2">
        <v>-6.3860050632723135</v>
      </c>
      <c r="E10" s="2">
        <v>-5.2897332297726454</v>
      </c>
    </row>
    <row r="11" spans="1:16" x14ac:dyDescent="0.25">
      <c r="A11" s="1" t="s">
        <v>14</v>
      </c>
      <c r="B11" s="2">
        <v>15.605304352490013</v>
      </c>
      <c r="C11" s="2">
        <v>15.305141829628162</v>
      </c>
      <c r="D11" s="2">
        <v>12.83603867734481</v>
      </c>
      <c r="E11" s="2">
        <v>12.990951411677841</v>
      </c>
    </row>
    <row r="12" spans="1:16" x14ac:dyDescent="0.25">
      <c r="A12" s="1" t="s">
        <v>15</v>
      </c>
      <c r="B12" s="3">
        <v>170000</v>
      </c>
      <c r="C12" s="3">
        <v>170000</v>
      </c>
      <c r="D12" s="3">
        <v>170000</v>
      </c>
      <c r="E12" s="3">
        <v>170000</v>
      </c>
    </row>
    <row r="13" spans="1:16" x14ac:dyDescent="0.25">
      <c r="A13" s="1" t="s">
        <v>16</v>
      </c>
      <c r="B13" s="3">
        <v>53</v>
      </c>
      <c r="C13" s="3">
        <v>0</v>
      </c>
      <c r="D13" s="3">
        <v>0</v>
      </c>
      <c r="E13" s="3">
        <v>0</v>
      </c>
    </row>
    <row r="15" spans="1:16" x14ac:dyDescent="0.25">
      <c r="A15" s="10" t="s">
        <v>21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2"/>
    </row>
    <row r="16" spans="1:16" x14ac:dyDescent="0.25">
      <c r="A16" s="13" t="s">
        <v>20</v>
      </c>
      <c r="B16" s="13"/>
      <c r="C16" s="13"/>
      <c r="D16" s="13"/>
      <c r="E16" s="10" t="s">
        <v>22</v>
      </c>
      <c r="F16" s="11"/>
      <c r="G16" s="11"/>
      <c r="H16" s="12"/>
      <c r="I16" s="10" t="s">
        <v>23</v>
      </c>
      <c r="J16" s="11"/>
      <c r="K16" s="11"/>
      <c r="L16" s="12"/>
      <c r="M16" s="13" t="s">
        <v>24</v>
      </c>
      <c r="N16" s="13"/>
      <c r="O16" s="13"/>
      <c r="P16" s="13"/>
    </row>
    <row r="17" spans="1:16" x14ac:dyDescent="0.25">
      <c r="A17" s="5" t="s">
        <v>0</v>
      </c>
      <c r="B17" s="5" t="s">
        <v>17</v>
      </c>
      <c r="C17" s="5" t="s">
        <v>19</v>
      </c>
      <c r="D17" s="5" t="s">
        <v>18</v>
      </c>
      <c r="E17" s="5" t="s">
        <v>0</v>
      </c>
      <c r="F17" s="5" t="s">
        <v>17</v>
      </c>
      <c r="G17" s="5" t="s">
        <v>19</v>
      </c>
      <c r="H17" s="5" t="s">
        <v>18</v>
      </c>
      <c r="I17" s="5" t="s">
        <v>0</v>
      </c>
      <c r="J17" s="5" t="s">
        <v>17</v>
      </c>
      <c r="K17" s="5" t="s">
        <v>19</v>
      </c>
      <c r="L17" s="5" t="s">
        <v>18</v>
      </c>
      <c r="M17" s="5" t="s">
        <v>0</v>
      </c>
      <c r="N17" s="5" t="s">
        <v>17</v>
      </c>
      <c r="O17" s="5" t="s">
        <v>19</v>
      </c>
      <c r="P17" s="5" t="s">
        <v>18</v>
      </c>
    </row>
    <row r="18" spans="1:16" x14ac:dyDescent="0.25">
      <c r="A18" s="5">
        <v>17062</v>
      </c>
      <c r="B18" s="5">
        <v>120.24</v>
      </c>
      <c r="C18" s="5">
        <v>1.75</v>
      </c>
      <c r="D18" s="5" t="s">
        <v>36</v>
      </c>
      <c r="E18" s="5">
        <v>69194</v>
      </c>
      <c r="F18" s="5">
        <v>120.97</v>
      </c>
      <c r="G18" s="5">
        <v>0.5</v>
      </c>
      <c r="H18" s="5" t="s">
        <v>36</v>
      </c>
      <c r="I18" s="5">
        <v>145237</v>
      </c>
      <c r="J18" s="5">
        <v>98.335999999999999</v>
      </c>
      <c r="K18" s="5">
        <v>3.5</v>
      </c>
      <c r="L18" s="5" t="s">
        <v>36</v>
      </c>
      <c r="M18" s="5">
        <v>38283</v>
      </c>
      <c r="N18" s="5">
        <v>163.22</v>
      </c>
      <c r="O18" s="5">
        <v>-0.75</v>
      </c>
      <c r="P18" s="5" t="s">
        <v>36</v>
      </c>
    </row>
    <row r="19" spans="1:16" x14ac:dyDescent="0.25">
      <c r="A19" s="5">
        <v>29859</v>
      </c>
      <c r="B19" s="5">
        <v>82.283000000000001</v>
      </c>
      <c r="C19" s="5">
        <v>6.5</v>
      </c>
      <c r="D19" s="5" t="s">
        <v>36</v>
      </c>
      <c r="E19" s="5">
        <v>84576</v>
      </c>
      <c r="F19" s="5">
        <v>187.29</v>
      </c>
      <c r="G19" s="5">
        <v>-7.5</v>
      </c>
      <c r="H19" s="5" t="s">
        <v>36</v>
      </c>
      <c r="I19" s="5"/>
      <c r="J19" s="5"/>
      <c r="K19" s="5"/>
      <c r="L19" s="5"/>
      <c r="M19" s="5">
        <v>39633</v>
      </c>
      <c r="N19" s="5">
        <v>66.45</v>
      </c>
      <c r="O19" s="5">
        <v>10</v>
      </c>
      <c r="P19" s="5" t="s">
        <v>36</v>
      </c>
    </row>
    <row r="20" spans="1:16" x14ac:dyDescent="0.25">
      <c r="A20" s="5">
        <v>67903</v>
      </c>
      <c r="B20" s="5">
        <v>78.552999999999997</v>
      </c>
      <c r="C20" s="5">
        <v>7.5</v>
      </c>
      <c r="D20" s="5" t="s">
        <v>36</v>
      </c>
      <c r="E20" s="5"/>
      <c r="F20" s="5"/>
      <c r="G20" s="5"/>
      <c r="H20" s="5"/>
      <c r="I20" s="5"/>
      <c r="J20" s="5"/>
      <c r="K20" s="5"/>
      <c r="L20" s="5"/>
      <c r="M20" s="5">
        <v>75171</v>
      </c>
      <c r="N20" s="5">
        <v>83.043999999999997</v>
      </c>
      <c r="O20" s="5">
        <v>7</v>
      </c>
      <c r="P20" s="5" t="s">
        <v>36</v>
      </c>
    </row>
    <row r="21" spans="1:16" x14ac:dyDescent="0.25">
      <c r="A21" s="5">
        <v>86201</v>
      </c>
      <c r="B21" s="5">
        <v>72.180999999999997</v>
      </c>
      <c r="C21" s="5">
        <v>7</v>
      </c>
      <c r="D21" s="5" t="s">
        <v>36</v>
      </c>
      <c r="E21" s="5"/>
      <c r="F21" s="5"/>
      <c r="G21" s="5"/>
      <c r="H21" s="5"/>
      <c r="I21" s="5"/>
      <c r="J21" s="5"/>
      <c r="K21" s="5"/>
      <c r="L21" s="5"/>
      <c r="M21" s="5">
        <v>102609</v>
      </c>
      <c r="N21" s="5">
        <v>131.91999999999999</v>
      </c>
      <c r="O21" s="5">
        <v>-1.5</v>
      </c>
      <c r="P21" s="5" t="s">
        <v>36</v>
      </c>
    </row>
    <row r="22" spans="1:16" x14ac:dyDescent="0.25">
      <c r="A22" s="5">
        <v>103762</v>
      </c>
      <c r="B22" s="5">
        <v>116.08</v>
      </c>
      <c r="C22" s="5">
        <v>3.25</v>
      </c>
      <c r="D22" s="5" t="s">
        <v>36</v>
      </c>
      <c r="E22" s="5"/>
      <c r="F22" s="5"/>
      <c r="G22" s="5"/>
      <c r="H22" s="5"/>
      <c r="I22" s="5"/>
      <c r="J22" s="5"/>
      <c r="K22" s="5"/>
      <c r="L22" s="5"/>
      <c r="M22" s="5">
        <v>141700</v>
      </c>
      <c r="N22" s="5">
        <v>75.236000000000004</v>
      </c>
      <c r="O22" s="5">
        <v>7</v>
      </c>
      <c r="P22" s="5" t="s">
        <v>36</v>
      </c>
    </row>
    <row r="23" spans="1:16" x14ac:dyDescent="0.25">
      <c r="A23" s="5">
        <v>125077</v>
      </c>
      <c r="B23" s="5">
        <v>55.323999999999998</v>
      </c>
      <c r="C23" s="5">
        <v>13</v>
      </c>
      <c r="D23" s="5" t="s">
        <v>35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</row>
    <row r="24" spans="1:16" x14ac:dyDescent="0.25">
      <c r="A24" s="5">
        <v>143263</v>
      </c>
      <c r="B24" s="5">
        <v>173.88</v>
      </c>
      <c r="C24" s="5">
        <v>-2.75</v>
      </c>
      <c r="D24" s="5" t="s">
        <v>36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</row>
    <row r="25" spans="1:16" x14ac:dyDescent="0.25">
      <c r="A25" s="5">
        <v>143269</v>
      </c>
      <c r="B25" s="5">
        <v>61.99</v>
      </c>
      <c r="C25" s="5">
        <v>10.25</v>
      </c>
      <c r="D25" s="5" t="s">
        <v>36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</row>
    <row r="26" spans="1:16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1:16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1:16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1:16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</row>
    <row r="30" spans="1:16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</row>
    <row r="31" spans="1:16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</row>
    <row r="32" spans="1:16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</row>
    <row r="33" spans="1:16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pans="1:16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</row>
    <row r="35" spans="1:16" x14ac:dyDescent="0.25"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</row>
    <row r="36" spans="1:16" x14ac:dyDescent="0.25"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</row>
    <row r="37" spans="1:16" x14ac:dyDescent="0.25">
      <c r="E37" s="5"/>
      <c r="F37" s="5"/>
      <c r="G37" s="5"/>
      <c r="H37" s="5"/>
      <c r="I37" s="5"/>
      <c r="J37" s="5"/>
      <c r="K37" s="5"/>
      <c r="L37" s="5"/>
    </row>
    <row r="38" spans="1:16" x14ac:dyDescent="0.25">
      <c r="E38" s="5"/>
      <c r="F38" s="5"/>
      <c r="G38" s="5"/>
      <c r="H38" s="5"/>
      <c r="I38" s="5"/>
      <c r="J38" s="5"/>
      <c r="K38" s="5"/>
      <c r="L38" s="5"/>
    </row>
    <row r="39" spans="1:16" x14ac:dyDescent="0.25">
      <c r="E39" s="5"/>
      <c r="F39" s="5"/>
      <c r="G39" s="5"/>
      <c r="H39" s="5"/>
      <c r="I39" s="5"/>
      <c r="J39" s="5"/>
      <c r="K39" s="5"/>
      <c r="L39" s="5"/>
    </row>
    <row r="40" spans="1:16" x14ac:dyDescent="0.25">
      <c r="I40" s="5"/>
      <c r="J40" s="5"/>
      <c r="K40" s="5"/>
      <c r="L40" s="5"/>
    </row>
  </sheetData>
  <sortState ref="M18:P22">
    <sortCondition ref="M18"/>
  </sortState>
  <mergeCells count="8">
    <mergeCell ref="A1:E1"/>
    <mergeCell ref="A2:E2"/>
    <mergeCell ref="A15:P15"/>
    <mergeCell ref="A16:D16"/>
    <mergeCell ref="E16:H16"/>
    <mergeCell ref="I16:L16"/>
    <mergeCell ref="M16:P16"/>
    <mergeCell ref="G1:K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All Iterations</vt:lpstr>
      <vt:lpstr>Summary Iteration 1</vt:lpstr>
      <vt:lpstr>Summary Iteration 2</vt:lpstr>
      <vt:lpstr>Summary Iteration 3</vt:lpstr>
      <vt:lpstr>Summary Iteration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Shue, Matthew</dc:creator>
  <cp:lastModifiedBy>Rich Grundza</cp:lastModifiedBy>
  <cp:lastPrinted>2019-04-12T18:28:57Z</cp:lastPrinted>
  <dcterms:created xsi:type="dcterms:W3CDTF">2019-04-03T19:16:05Z</dcterms:created>
  <dcterms:modified xsi:type="dcterms:W3CDTF">2019-08-21T19:17:38Z</dcterms:modified>
</cp:coreProperties>
</file>