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EEGAN\Documents\GF6 Quotes-Updates\GF6\Seq IX\Aged LSPI\Matrix\data\"/>
    </mc:Choice>
  </mc:AlternateContent>
  <xr:revisionPtr revIDLastSave="0" documentId="13_ncr:1_{E538F997-7038-47BC-9BF2-AF95A9D2D7D1}" xr6:coauthVersionLast="47" xr6:coauthVersionMax="47" xr10:uidLastSave="{00000000-0000-0000-0000-000000000000}"/>
  <bookViews>
    <workbookView xWindow="28680" yWindow="-120" windowWidth="29040" windowHeight="15840" tabRatio="285" xr2:uid="{E1B6AFCB-4FAC-4D2C-860C-E2A1D7D2665F}"/>
  </bookViews>
  <sheets>
    <sheet name="Lab Data" sheetId="1" r:id="rId1"/>
    <sheet name="Matrix Inform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B9" i="1" l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AF9" i="1"/>
  <c r="AE9" i="1"/>
  <c r="AD9" i="1"/>
  <c r="AC9" i="1"/>
  <c r="AB9" i="1"/>
  <c r="AA9" i="1"/>
  <c r="Z9" i="1"/>
  <c r="Y9" i="1"/>
  <c r="X9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AF8" i="1"/>
  <c r="AE8" i="1"/>
  <c r="AD8" i="1"/>
  <c r="AC8" i="1"/>
  <c r="AB8" i="1"/>
  <c r="AA8" i="1"/>
  <c r="Z8" i="1"/>
  <c r="Y8" i="1"/>
  <c r="X8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AF16" i="1"/>
  <c r="AE16" i="1"/>
  <c r="AD16" i="1"/>
  <c r="AC16" i="1"/>
  <c r="AB16" i="1"/>
  <c r="AA16" i="1"/>
  <c r="Z16" i="1"/>
  <c r="Y16" i="1"/>
  <c r="X16" i="1"/>
  <c r="AF4" i="1"/>
  <c r="AE4" i="1"/>
  <c r="AD4" i="1"/>
  <c r="AC4" i="1"/>
  <c r="AB4" i="1"/>
  <c r="AA4" i="1"/>
  <c r="Z4" i="1"/>
  <c r="Y4" i="1"/>
  <c r="X4" i="1"/>
  <c r="AF18" i="1"/>
  <c r="AE18" i="1"/>
  <c r="AD18" i="1"/>
  <c r="AC18" i="1"/>
  <c r="AB18" i="1"/>
  <c r="AA18" i="1"/>
  <c r="Z18" i="1"/>
  <c r="Y18" i="1"/>
  <c r="X18" i="1"/>
  <c r="AF7" i="1"/>
  <c r="AE7" i="1"/>
  <c r="AD7" i="1"/>
  <c r="AC7" i="1"/>
  <c r="AB7" i="1"/>
  <c r="AA7" i="1"/>
  <c r="Z7" i="1"/>
  <c r="Y7" i="1"/>
  <c r="X7" i="1"/>
  <c r="AF6" i="1"/>
  <c r="AE6" i="1"/>
  <c r="AD6" i="1"/>
  <c r="AC6" i="1"/>
  <c r="AB6" i="1"/>
  <c r="AA6" i="1"/>
  <c r="Z6" i="1"/>
  <c r="Y6" i="1"/>
  <c r="X6" i="1"/>
  <c r="AF11" i="1"/>
  <c r="AE11" i="1"/>
  <c r="AD11" i="1"/>
  <c r="AC11" i="1"/>
  <c r="AB11" i="1"/>
  <c r="AA11" i="1"/>
  <c r="Z11" i="1"/>
  <c r="Y11" i="1"/>
  <c r="X11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AF15" i="1"/>
  <c r="AE15" i="1"/>
  <c r="AD15" i="1"/>
  <c r="AC15" i="1"/>
  <c r="AB15" i="1"/>
  <c r="AA15" i="1"/>
  <c r="Z15" i="1"/>
  <c r="Y15" i="1"/>
  <c r="X15" i="1"/>
  <c r="AF10" i="1"/>
  <c r="AF3" i="1"/>
  <c r="AF17" i="1"/>
  <c r="AF5" i="1"/>
  <c r="AF13" i="1"/>
  <c r="AF14" i="1"/>
  <c r="AF12" i="1"/>
  <c r="AC10" i="1"/>
  <c r="AC3" i="1"/>
  <c r="AC17" i="1"/>
  <c r="AC5" i="1"/>
  <c r="AC13" i="1"/>
  <c r="AC14" i="1"/>
  <c r="AC12" i="1"/>
  <c r="AE10" i="1"/>
  <c r="AE3" i="1"/>
  <c r="AE17" i="1"/>
  <c r="AE5" i="1"/>
  <c r="AE13" i="1"/>
  <c r="AE14" i="1"/>
  <c r="AE12" i="1"/>
  <c r="AD10" i="1"/>
  <c r="AB10" i="1"/>
  <c r="AA10" i="1"/>
  <c r="Z10" i="1"/>
  <c r="Y10" i="1"/>
  <c r="X10" i="1"/>
  <c r="AD3" i="1"/>
  <c r="AB3" i="1"/>
  <c r="AA3" i="1"/>
  <c r="Z3" i="1"/>
  <c r="Y3" i="1"/>
  <c r="X3" i="1"/>
  <c r="AD17" i="1"/>
  <c r="AB17" i="1"/>
  <c r="AA17" i="1"/>
  <c r="Z17" i="1"/>
  <c r="Y17" i="1"/>
  <c r="X17" i="1"/>
  <c r="AD5" i="1"/>
  <c r="AB5" i="1"/>
  <c r="AA5" i="1"/>
  <c r="Z5" i="1"/>
  <c r="Y5" i="1"/>
  <c r="X5" i="1"/>
  <c r="AD13" i="1"/>
  <c r="AB13" i="1"/>
  <c r="AA13" i="1"/>
  <c r="Z13" i="1"/>
  <c r="Y13" i="1"/>
  <c r="X13" i="1"/>
  <c r="AD14" i="1"/>
  <c r="AB14" i="1"/>
  <c r="AA14" i="1"/>
  <c r="Z14" i="1"/>
  <c r="Y14" i="1"/>
  <c r="X14" i="1"/>
  <c r="Y12" i="1"/>
  <c r="AD12" i="1"/>
  <c r="AB12" i="1"/>
  <c r="AA12" i="1"/>
  <c r="Z12" i="1"/>
  <c r="X12" i="1"/>
</calcChain>
</file>

<file path=xl/sharedStrings.xml><?xml version="1.0" encoding="utf-8"?>
<sst xmlns="http://schemas.openxmlformats.org/spreadsheetml/2006/main" count="304" uniqueCount="145">
  <si>
    <t>Lab</t>
  </si>
  <si>
    <t>A</t>
  </si>
  <si>
    <t>Matrix Run #</t>
  </si>
  <si>
    <t>Engine #</t>
  </si>
  <si>
    <t>Sponsor</t>
  </si>
  <si>
    <t>Test #</t>
  </si>
  <si>
    <t>SOT</t>
  </si>
  <si>
    <t>EOT</t>
  </si>
  <si>
    <t>Comments</t>
  </si>
  <si>
    <t>TAN</t>
  </si>
  <si>
    <t>TBN</t>
  </si>
  <si>
    <t>KV 40</t>
  </si>
  <si>
    <t>KV 100</t>
  </si>
  <si>
    <t>TGA Soot</t>
  </si>
  <si>
    <t>Oxidation</t>
  </si>
  <si>
    <t>Nitration</t>
  </si>
  <si>
    <t>Fuel Dilution</t>
  </si>
  <si>
    <t>Weight at EOT (grams)</t>
  </si>
  <si>
    <t>1 (CW73F)</t>
  </si>
  <si>
    <t>Oronite</t>
  </si>
  <si>
    <t>27A-9-91</t>
  </si>
  <si>
    <t>General Matrix Information</t>
  </si>
  <si>
    <t>Proposed Aging Factors</t>
  </si>
  <si>
    <t>Proposed Limits</t>
  </si>
  <si>
    <t>Aged A</t>
  </si>
  <si>
    <t>Aged B</t>
  </si>
  <si>
    <t>TBN-D4739</t>
  </si>
  <si>
    <t>TAN-D664</t>
  </si>
  <si>
    <t>&gt;0.5%</t>
  </si>
  <si>
    <t>&gt;25%</t>
  </si>
  <si>
    <t>TGA Soot- D5967 Annex A4</t>
  </si>
  <si>
    <t>0.3-0.5</t>
  </si>
  <si>
    <t>0.6-0.8</t>
  </si>
  <si>
    <t>Oxidation-D7414</t>
  </si>
  <si>
    <t>&gt;7.5</t>
  </si>
  <si>
    <t>&gt;8.5</t>
  </si>
  <si>
    <t>Nitration-D7624</t>
  </si>
  <si>
    <t>&gt;15</t>
  </si>
  <si>
    <t>&gt;12.5</t>
  </si>
  <si>
    <t>Fuel Dilution-D3525</t>
  </si>
  <si>
    <t>&gt;2.0</t>
  </si>
  <si>
    <t>KV 100C-D445</t>
  </si>
  <si>
    <t xml:space="preserve">Lab A              </t>
  </si>
  <si>
    <t>Lab B</t>
  </si>
  <si>
    <t>Lab D</t>
  </si>
  <si>
    <t>Lab G</t>
  </si>
  <si>
    <t>LSPI Stand 1</t>
  </si>
  <si>
    <t>LSPI Stand 2</t>
  </si>
  <si>
    <t>Test 1-Oil A</t>
  </si>
  <si>
    <t>Aged Oil Eng #1</t>
  </si>
  <si>
    <t>Test 2-Oil B</t>
  </si>
  <si>
    <t>Test 3-Oil A</t>
  </si>
  <si>
    <t>Test 4-Oil B</t>
  </si>
  <si>
    <t>Aged Oil Eng #2</t>
  </si>
  <si>
    <t>Test 5-Oil A</t>
  </si>
  <si>
    <t>Test 6-Oil B</t>
  </si>
  <si>
    <t>API</t>
  </si>
  <si>
    <t>Ford</t>
  </si>
  <si>
    <t>Test 7-Oil B</t>
  </si>
  <si>
    <t>Test 8-Oil A</t>
  </si>
  <si>
    <t>Test 9-Oil B</t>
  </si>
  <si>
    <t>Test 10-Oil A</t>
  </si>
  <si>
    <t>Test 11-Oil B</t>
  </si>
  <si>
    <t>Test 12-Oil A</t>
  </si>
  <si>
    <t>ASTM</t>
  </si>
  <si>
    <t>Infineum</t>
  </si>
  <si>
    <t>Test 13-Oil B</t>
  </si>
  <si>
    <t>Test 14-Oil A</t>
  </si>
  <si>
    <t>Test 15-Oil B</t>
  </si>
  <si>
    <t>Test 16-Oil A</t>
  </si>
  <si>
    <t>Test17-Oil B</t>
  </si>
  <si>
    <t>Test 18-Oil A</t>
  </si>
  <si>
    <t>GM</t>
  </si>
  <si>
    <t>Test 19-Oil A</t>
  </si>
  <si>
    <t>Test 20-Oil B</t>
  </si>
  <si>
    <t>Test 21-Oil A</t>
  </si>
  <si>
    <t>Test 22-Oil B</t>
  </si>
  <si>
    <t>Test 23-Oil A</t>
  </si>
  <si>
    <t>Test 24-Oil B</t>
  </si>
  <si>
    <t>Lab A</t>
  </si>
  <si>
    <t>Each lab will have (2) different Aging Engines, one that is ‘New’ (Eng #2)and another with approx. ‘5’ (Eng #1) CW tests completed previously.</t>
  </si>
  <si>
    <r>
      <t>Reference Oils:</t>
    </r>
    <r>
      <rPr>
        <sz val="11"/>
        <color theme="1"/>
        <rFont val="Calibri"/>
        <family val="2"/>
      </rPr>
      <t xml:space="preserve">  Oil A (Pass)=TMC API01, Oil B (Fail)=TMC API02.   Each matrix test will be charged a TMC test review fee.</t>
    </r>
  </si>
  <si>
    <t>TAN % Delta</t>
  </si>
  <si>
    <t>KV 100 EOT</t>
  </si>
  <si>
    <t>Oil B</t>
  </si>
  <si>
    <t>G</t>
  </si>
  <si>
    <t>D</t>
  </si>
  <si>
    <t>UOLSPI172-0-1</t>
  </si>
  <si>
    <t>UOLSPI172-0-2</t>
  </si>
  <si>
    <t>Oil A</t>
  </si>
  <si>
    <t>Oil Type</t>
  </si>
  <si>
    <t>&gt;-60%</t>
  </si>
  <si>
    <r>
      <t xml:space="preserve">Oil B-1.5 hrs short
</t>
    </r>
    <r>
      <rPr>
        <b/>
        <sz val="10"/>
        <color theme="1"/>
        <rFont val="Arial"/>
        <family val="2"/>
      </rPr>
      <t>To be Re-Run</t>
    </r>
  </si>
  <si>
    <t>N</t>
  </si>
  <si>
    <t>Average Results</t>
  </si>
  <si>
    <t>Stay in Grade (6.9-7.3)</t>
  </si>
  <si>
    <t>Valid
QI</t>
  </si>
  <si>
    <t>TBN %
Delta</t>
  </si>
  <si>
    <t>329-0-1</t>
  </si>
  <si>
    <t>B</t>
  </si>
  <si>
    <t>Aluminum (Al) by D5185</t>
  </si>
  <si>
    <t>Boron (B) by D5185</t>
  </si>
  <si>
    <t>Calcium (Ca) by D5185</t>
  </si>
  <si>
    <t>Chromium (Cr) by D5185</t>
  </si>
  <si>
    <t>Copper (Cu) by D5185</t>
  </si>
  <si>
    <t>Iron (Fe) by D5185</t>
  </si>
  <si>
    <t>Lead (Pb) by D5185</t>
  </si>
  <si>
    <t>Magnesium (Mg) by D5185</t>
  </si>
  <si>
    <t>Manganese (Mn) by D5185</t>
  </si>
  <si>
    <t>Molybdenum (Mo) by D5185</t>
  </si>
  <si>
    <t>Potassium (K) by D5185</t>
  </si>
  <si>
    <t>Phosphorus (P) by D5185</t>
  </si>
  <si>
    <t>Silicone (Si) by D5185</t>
  </si>
  <si>
    <t>Sodium (Na) by D5185</t>
  </si>
  <si>
    <t>Tin (Sn) by D5185</t>
  </si>
  <si>
    <t>Zinc (Zn) by D5185</t>
  </si>
  <si>
    <t>New</t>
  </si>
  <si>
    <t>Positive means higher at start of test, negative means increase in amount by EOT.</t>
  </si>
  <si>
    <t>% difference relative to NEW ((NEW-EOT)/(NEW)</t>
  </si>
  <si>
    <t>UOLSPI172-0-3</t>
  </si>
  <si>
    <t>&gt;-40%</t>
  </si>
  <si>
    <t>22001-1</t>
  </si>
  <si>
    <t>2 (CW78F)</t>
  </si>
  <si>
    <t>27A-10-92</t>
  </si>
  <si>
    <t>Y</t>
  </si>
  <si>
    <t>1 (CW75F)</t>
  </si>
  <si>
    <t>27A-11-93</t>
  </si>
  <si>
    <t>27A-12-94</t>
  </si>
  <si>
    <t>Oil</t>
  </si>
  <si>
    <t>Test</t>
  </si>
  <si>
    <t>&gt;-15%</t>
  </si>
  <si>
    <t>&gt;20%</t>
  </si>
  <si>
    <t>&gt;-50%</t>
  </si>
  <si>
    <t>Results</t>
  </si>
  <si>
    <t>UOLSPI172-0-4</t>
  </si>
  <si>
    <t>22001-6</t>
  </si>
  <si>
    <t>LZ</t>
  </si>
  <si>
    <t>329-0-4</t>
  </si>
  <si>
    <t>21004-5</t>
  </si>
  <si>
    <t>FORD</t>
  </si>
  <si>
    <t>329-0-2</t>
  </si>
  <si>
    <t>22001-2</t>
  </si>
  <si>
    <t>329-0-3</t>
  </si>
  <si>
    <t>INT</t>
  </si>
  <si>
    <t>Scoping Test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</si>
</sst>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d\-mmm\-yy;@"/>
  </numFmts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833C0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/>
    </xf>
    <xf numFmtId="15" fontId="0" fillId="12" borderId="9" xfId="0" applyNumberFormat="1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9" fontId="0" fillId="12" borderId="18" xfId="0" applyNumberFormat="1" applyFill="1" applyBorder="1" applyAlignment="1">
      <alignment horizontal="center" vertical="center" wrapText="1"/>
    </xf>
    <xf numFmtId="9" fontId="0" fillId="12" borderId="9" xfId="0" applyNumberFormat="1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29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/>
    </xf>
    <xf numFmtId="9" fontId="0" fillId="13" borderId="18" xfId="0" applyNumberFormat="1" applyFill="1" applyBorder="1" applyAlignment="1">
      <alignment horizontal="center" vertical="center" wrapText="1"/>
    </xf>
    <xf numFmtId="9" fontId="0" fillId="13" borderId="9" xfId="0" applyNumberForma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9" fontId="0" fillId="13" borderId="7" xfId="0" applyNumberFormat="1" applyFill="1" applyBorder="1" applyAlignment="1">
      <alignment horizontal="center" vertical="center"/>
    </xf>
    <xf numFmtId="164" fontId="0" fillId="13" borderId="7" xfId="0" applyNumberFormat="1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/>
    </xf>
    <xf numFmtId="9" fontId="0" fillId="13" borderId="33" xfId="0" applyNumberFormat="1" applyFill="1" applyBorder="1" applyAlignment="1">
      <alignment horizontal="center" vertical="center"/>
    </xf>
    <xf numFmtId="9" fontId="0" fillId="12" borderId="34" xfId="0" applyNumberFormat="1" applyFill="1" applyBorder="1" applyAlignment="1">
      <alignment horizontal="center" vertical="center"/>
    </xf>
    <xf numFmtId="9" fontId="0" fillId="12" borderId="25" xfId="0" applyNumberFormat="1" applyFill="1" applyBorder="1" applyAlignment="1">
      <alignment horizontal="center" vertical="center"/>
    </xf>
    <xf numFmtId="164" fontId="0" fillId="12" borderId="25" xfId="0" applyNumberFormat="1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5" fontId="0" fillId="13" borderId="9" xfId="0" applyNumberForma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5" fontId="0" fillId="12" borderId="7" xfId="0" applyNumberFormat="1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165" fontId="0" fillId="14" borderId="7" xfId="0" applyNumberFormat="1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9" fontId="0" fillId="14" borderId="18" xfId="0" applyNumberFormat="1" applyFill="1" applyBorder="1" applyAlignment="1">
      <alignment horizontal="center" vertical="center" wrapText="1"/>
    </xf>
    <xf numFmtId="9" fontId="0" fillId="14" borderId="9" xfId="0" applyNumberForma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29" xfId="0" applyFill="1" applyBorder="1" applyAlignment="1">
      <alignment horizontal="center" vertical="center" wrapText="1"/>
    </xf>
    <xf numFmtId="0" fontId="0" fillId="14" borderId="26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165" fontId="0" fillId="14" borderId="9" xfId="0" applyNumberFormat="1" applyFill="1" applyBorder="1" applyAlignment="1">
      <alignment horizontal="center" vertical="center"/>
    </xf>
    <xf numFmtId="15" fontId="0" fillId="12" borderId="7" xfId="0" applyNumberFormat="1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 wrapText="1"/>
    </xf>
    <xf numFmtId="0" fontId="0" fillId="13" borderId="18" xfId="0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0" fillId="13" borderId="19" xfId="0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12" borderId="23" xfId="0" applyFont="1" applyFill="1" applyBorder="1" applyAlignment="1">
      <alignment horizontal="center" vertical="center"/>
    </xf>
    <xf numFmtId="0" fontId="15" fillId="12" borderId="24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13" borderId="9" xfId="0" applyFont="1" applyFill="1" applyBorder="1" applyAlignment="1">
      <alignment horizontal="center" vertical="center"/>
    </xf>
    <xf numFmtId="0" fontId="15" fillId="13" borderId="19" xfId="0" applyFont="1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11" fillId="10" borderId="46" xfId="0" applyFont="1" applyFill="1" applyBorder="1" applyAlignment="1">
      <alignment horizontal="center" vertical="center" wrapText="1"/>
    </xf>
    <xf numFmtId="0" fontId="9" fillId="10" borderId="47" xfId="0" applyFont="1" applyFill="1" applyBorder="1" applyAlignment="1">
      <alignment horizontal="center" vertical="center" wrapText="1"/>
    </xf>
    <xf numFmtId="0" fontId="9" fillId="11" borderId="47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8" borderId="46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7" fillId="9" borderId="46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15" borderId="20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15" fontId="0" fillId="15" borderId="7" xfId="0" applyNumberForma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 wrapText="1"/>
    </xf>
    <xf numFmtId="0" fontId="0" fillId="15" borderId="21" xfId="0" applyFill="1" applyBorder="1" applyAlignment="1">
      <alignment horizontal="center" vertical="center"/>
    </xf>
    <xf numFmtId="9" fontId="0" fillId="15" borderId="18" xfId="0" applyNumberFormat="1" applyFill="1" applyBorder="1" applyAlignment="1">
      <alignment horizontal="center" vertical="center" wrapText="1"/>
    </xf>
    <xf numFmtId="9" fontId="0" fillId="15" borderId="9" xfId="0" applyNumberForma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5" borderId="29" xfId="0" applyFill="1" applyBorder="1" applyAlignment="1">
      <alignment horizontal="center" vertical="center" wrapText="1"/>
    </xf>
    <xf numFmtId="0" fontId="0" fillId="15" borderId="2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 wrapText="1"/>
    </xf>
    <xf numFmtId="0" fontId="0" fillId="15" borderId="7" xfId="0" applyFill="1" applyBorder="1" applyAlignment="1">
      <alignment horizontal="center" vertical="center" wrapText="1"/>
    </xf>
    <xf numFmtId="9" fontId="0" fillId="15" borderId="7" xfId="1" applyFont="1" applyFill="1" applyBorder="1" applyAlignment="1">
      <alignment horizontal="center" vertical="center" wrapText="1"/>
    </xf>
    <xf numFmtId="9" fontId="0" fillId="15" borderId="21" xfId="1" applyFont="1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/>
    </xf>
    <xf numFmtId="15" fontId="0" fillId="13" borderId="7" xfId="0" applyNumberForma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/>
    </xf>
    <xf numFmtId="0" fontId="0" fillId="13" borderId="29" xfId="0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9" fontId="0" fillId="13" borderId="7" xfId="1" applyFont="1" applyFill="1" applyBorder="1" applyAlignment="1">
      <alignment horizontal="center" vertical="center" wrapText="1"/>
    </xf>
    <xf numFmtId="9" fontId="0" fillId="13" borderId="21" xfId="1" applyFont="1" applyFill="1" applyBorder="1" applyAlignment="1">
      <alignment horizontal="center" vertical="center" wrapText="1"/>
    </xf>
    <xf numFmtId="0" fontId="0" fillId="13" borderId="48" xfId="0" applyFill="1" applyBorder="1" applyAlignment="1">
      <alignment horizontal="center" vertical="center"/>
    </xf>
    <xf numFmtId="0" fontId="0" fillId="12" borderId="49" xfId="0" applyFill="1" applyBorder="1" applyAlignment="1">
      <alignment horizontal="center" vertical="center"/>
    </xf>
    <xf numFmtId="0" fontId="0" fillId="13" borderId="49" xfId="0" applyFill="1" applyBorder="1" applyAlignment="1">
      <alignment horizontal="center" vertical="center"/>
    </xf>
    <xf numFmtId="0" fontId="0" fillId="12" borderId="50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SOT OIL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Data'!$K$3:$N$3</c:f>
              <c:numCache>
                <c:formatCode>General</c:formatCode>
                <c:ptCount val="4"/>
                <c:pt idx="0">
                  <c:v>2.7</c:v>
                </c:pt>
                <c:pt idx="1">
                  <c:v>8</c:v>
                </c:pt>
                <c:pt idx="2">
                  <c:v>36.880000000000003</c:v>
                </c:pt>
                <c:pt idx="3">
                  <c:v>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0-4DB2-A2AA-8EFBF782D0CA}"/>
            </c:ext>
          </c:extLst>
        </c:ser>
        <c:ser>
          <c:idx val="1"/>
          <c:order val="1"/>
          <c:tx>
            <c:strRef>
              <c:f>'Lab Data'!$A$4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Data'!$K$4:$N$4</c:f>
              <c:numCache>
                <c:formatCode>General</c:formatCode>
                <c:ptCount val="4"/>
                <c:pt idx="0">
                  <c:v>2.75</c:v>
                </c:pt>
                <c:pt idx="1">
                  <c:v>7.4</c:v>
                </c:pt>
                <c:pt idx="2">
                  <c:v>37</c:v>
                </c:pt>
                <c:pt idx="3">
                  <c:v>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BD-44AF-8A55-13EB1344D57F}"/>
            </c:ext>
          </c:extLst>
        </c:ser>
        <c:ser>
          <c:idx val="2"/>
          <c:order val="2"/>
          <c:tx>
            <c:strRef>
              <c:f>'Lab Data'!$A$5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Data'!$K$5:$N$5</c:f>
              <c:numCache>
                <c:formatCode>General</c:formatCode>
                <c:ptCount val="4"/>
                <c:pt idx="0">
                  <c:v>2.08</c:v>
                </c:pt>
                <c:pt idx="1">
                  <c:v>7.81</c:v>
                </c:pt>
                <c:pt idx="2">
                  <c:v>37.11</c:v>
                </c:pt>
                <c:pt idx="3">
                  <c:v>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BD-44AF-8A55-13EB1344D57F}"/>
            </c:ext>
          </c:extLst>
        </c:ser>
        <c:ser>
          <c:idx val="3"/>
          <c:order val="3"/>
          <c:tx>
            <c:strRef>
              <c:f>'Lab Data'!$A$6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Data'!$K$6:$N$6</c:f>
              <c:numCache>
                <c:formatCode>General</c:formatCode>
                <c:ptCount val="4"/>
                <c:pt idx="0">
                  <c:v>2.06</c:v>
                </c:pt>
                <c:pt idx="1">
                  <c:v>8.0399999999999991</c:v>
                </c:pt>
                <c:pt idx="2">
                  <c:v>36.99</c:v>
                </c:pt>
                <c:pt idx="3">
                  <c:v>8.8699999999999992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BD-44AF-8A55-13EB1344D57F}"/>
            </c:ext>
          </c:extLst>
        </c:ser>
        <c:ser>
          <c:idx val="4"/>
          <c:order val="4"/>
          <c:tx>
            <c:strRef>
              <c:f>'Lab Data'!$A$7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Data'!$K$7:$N$7</c:f>
              <c:numCache>
                <c:formatCode>General</c:formatCode>
                <c:ptCount val="4"/>
                <c:pt idx="0">
                  <c:v>2.4</c:v>
                </c:pt>
                <c:pt idx="1">
                  <c:v>5.3</c:v>
                </c:pt>
                <c:pt idx="2">
                  <c:v>36.979999999999997</c:v>
                </c:pt>
                <c:pt idx="3">
                  <c:v>8.8339999999999996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BD-44AF-8A55-13EB1344D57F}"/>
            </c:ext>
          </c:extLst>
        </c:ser>
        <c:ser>
          <c:idx val="5"/>
          <c:order val="5"/>
          <c:tx>
            <c:strRef>
              <c:f>'Lab Data'!$A$8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Data'!$K$8:$N$8</c:f>
              <c:numCache>
                <c:formatCode>General</c:formatCode>
                <c:ptCount val="4"/>
                <c:pt idx="0">
                  <c:v>2.73</c:v>
                </c:pt>
                <c:pt idx="1">
                  <c:v>7.9</c:v>
                </c:pt>
                <c:pt idx="2">
                  <c:v>38.1</c:v>
                </c:pt>
                <c:pt idx="3">
                  <c:v>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BD-44AF-8A55-13EB1344D57F}"/>
            </c:ext>
          </c:extLst>
        </c:ser>
        <c:ser>
          <c:idx val="6"/>
          <c:order val="6"/>
          <c:tx>
            <c:strRef>
              <c:f>'Lab Data'!$A$9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Data'!$K$9:$N$9</c:f>
              <c:numCache>
                <c:formatCode>General</c:formatCode>
                <c:ptCount val="4"/>
                <c:pt idx="0">
                  <c:v>2.85</c:v>
                </c:pt>
                <c:pt idx="1">
                  <c:v>7.4</c:v>
                </c:pt>
                <c:pt idx="2">
                  <c:v>39.36</c:v>
                </c:pt>
                <c:pt idx="3">
                  <c:v>8.85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BD-44AF-8A55-13EB1344D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9740824"/>
        <c:axId val="969735576"/>
      </c:barChart>
      <c:catAx>
        <c:axId val="96974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735576"/>
        <c:crosses val="autoZero"/>
        <c:auto val="1"/>
        <c:lblAlgn val="ctr"/>
        <c:lblOffset val="100"/>
        <c:noMultiLvlLbl val="0"/>
      </c:catAx>
      <c:valAx>
        <c:axId val="96973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74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EOT OIL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Data'!$O$3:$V$3</c:f>
              <c:numCache>
                <c:formatCode>General</c:formatCode>
                <c:ptCount val="8"/>
                <c:pt idx="0">
                  <c:v>3.43</c:v>
                </c:pt>
                <c:pt idx="1">
                  <c:v>4.7</c:v>
                </c:pt>
                <c:pt idx="2">
                  <c:v>32.159999999999997</c:v>
                </c:pt>
                <c:pt idx="3">
                  <c:v>7.26</c:v>
                </c:pt>
                <c:pt idx="4">
                  <c:v>0.5</c:v>
                </c:pt>
                <c:pt idx="5">
                  <c:v>9</c:v>
                </c:pt>
                <c:pt idx="6">
                  <c:v>18</c:v>
                </c:pt>
                <c:pt idx="7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E-4FB4-BA13-035A0E6BC626}"/>
            </c:ext>
          </c:extLst>
        </c:ser>
        <c:ser>
          <c:idx val="1"/>
          <c:order val="1"/>
          <c:tx>
            <c:strRef>
              <c:f>'Lab Data'!$A$4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Data'!$O$4:$V$4</c:f>
              <c:numCache>
                <c:formatCode>General</c:formatCode>
                <c:ptCount val="8"/>
                <c:pt idx="0">
                  <c:v>3.9</c:v>
                </c:pt>
                <c:pt idx="1">
                  <c:v>5.0999999999999996</c:v>
                </c:pt>
                <c:pt idx="2">
                  <c:v>32.58</c:v>
                </c:pt>
                <c:pt idx="3">
                  <c:v>7.44</c:v>
                </c:pt>
                <c:pt idx="4">
                  <c:v>0.3</c:v>
                </c:pt>
                <c:pt idx="5">
                  <c:v>9</c:v>
                </c:pt>
                <c:pt idx="6">
                  <c:v>19</c:v>
                </c:pt>
                <c:pt idx="7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E-4FB4-BA13-035A0E6BC626}"/>
            </c:ext>
          </c:extLst>
        </c:ser>
        <c:ser>
          <c:idx val="2"/>
          <c:order val="2"/>
          <c:tx>
            <c:strRef>
              <c:f>'Lab Data'!$A$5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Data'!$O$5:$V$5</c:f>
              <c:numCache>
                <c:formatCode>General</c:formatCode>
                <c:ptCount val="8"/>
                <c:pt idx="0">
                  <c:v>2.97</c:v>
                </c:pt>
                <c:pt idx="1">
                  <c:v>5.0999999999999996</c:v>
                </c:pt>
                <c:pt idx="2">
                  <c:v>35.75</c:v>
                </c:pt>
                <c:pt idx="3">
                  <c:v>8.14</c:v>
                </c:pt>
                <c:pt idx="4">
                  <c:v>0.7</c:v>
                </c:pt>
                <c:pt idx="5">
                  <c:v>7.36</c:v>
                </c:pt>
                <c:pt idx="6">
                  <c:v>9.1199999999999992</c:v>
                </c:pt>
                <c:pt idx="7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DE-4FB4-BA13-035A0E6BC626}"/>
            </c:ext>
          </c:extLst>
        </c:ser>
        <c:ser>
          <c:idx val="3"/>
          <c:order val="3"/>
          <c:tx>
            <c:strRef>
              <c:f>'Lab Data'!$A$6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Data'!$O$6:$V$6</c:f>
              <c:numCache>
                <c:formatCode>General</c:formatCode>
                <c:ptCount val="8"/>
                <c:pt idx="0">
                  <c:v>3.01</c:v>
                </c:pt>
                <c:pt idx="1">
                  <c:v>4.67</c:v>
                </c:pt>
                <c:pt idx="2">
                  <c:v>33.033999999999999</c:v>
                </c:pt>
                <c:pt idx="3">
                  <c:v>7.4859999999999998</c:v>
                </c:pt>
                <c:pt idx="4">
                  <c:v>0.629</c:v>
                </c:pt>
                <c:pt idx="5">
                  <c:v>7.64</c:v>
                </c:pt>
                <c:pt idx="6">
                  <c:v>9.31</c:v>
                </c:pt>
                <c:pt idx="7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DE-4FB4-BA13-035A0E6BC626}"/>
            </c:ext>
          </c:extLst>
        </c:ser>
        <c:ser>
          <c:idx val="4"/>
          <c:order val="4"/>
          <c:tx>
            <c:strRef>
              <c:f>'Lab Data'!$A$7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Data'!$O$7:$V$7</c:f>
              <c:numCache>
                <c:formatCode>General</c:formatCode>
                <c:ptCount val="8"/>
                <c:pt idx="0">
                  <c:v>3.4</c:v>
                </c:pt>
                <c:pt idx="1">
                  <c:v>4.5</c:v>
                </c:pt>
                <c:pt idx="2">
                  <c:v>32.340000000000003</c:v>
                </c:pt>
                <c:pt idx="3">
                  <c:v>7.38</c:v>
                </c:pt>
                <c:pt idx="4">
                  <c:v>0.64300000000000002</c:v>
                </c:pt>
                <c:pt idx="5">
                  <c:v>9.6</c:v>
                </c:pt>
                <c:pt idx="6">
                  <c:v>19.18</c:v>
                </c:pt>
                <c:pt idx="7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08-4312-AB20-A9FA43793A41}"/>
            </c:ext>
          </c:extLst>
        </c:ser>
        <c:ser>
          <c:idx val="5"/>
          <c:order val="5"/>
          <c:tx>
            <c:strRef>
              <c:f>'Lab Data'!$A$8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Data'!$O$8:$V$8</c:f>
              <c:numCache>
                <c:formatCode>General</c:formatCode>
                <c:ptCount val="8"/>
                <c:pt idx="0">
                  <c:v>2.83</c:v>
                </c:pt>
                <c:pt idx="1">
                  <c:v>5.4</c:v>
                </c:pt>
                <c:pt idx="2">
                  <c:v>34.44</c:v>
                </c:pt>
                <c:pt idx="3">
                  <c:v>7.31</c:v>
                </c:pt>
                <c:pt idx="4">
                  <c:v>0.17</c:v>
                </c:pt>
                <c:pt idx="5">
                  <c:v>0</c:v>
                </c:pt>
                <c:pt idx="6">
                  <c:v>8.36</c:v>
                </c:pt>
                <c:pt idx="7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08-4312-AB20-A9FA43793A41}"/>
            </c:ext>
          </c:extLst>
        </c:ser>
        <c:ser>
          <c:idx val="6"/>
          <c:order val="6"/>
          <c:tx>
            <c:strRef>
              <c:f>'Lab Data'!$A$9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Data'!$O$9:$V$9</c:f>
              <c:numCache>
                <c:formatCode>General</c:formatCode>
                <c:ptCount val="8"/>
                <c:pt idx="0">
                  <c:v>3.22</c:v>
                </c:pt>
                <c:pt idx="1">
                  <c:v>4.8</c:v>
                </c:pt>
                <c:pt idx="2">
                  <c:v>32.57</c:v>
                </c:pt>
                <c:pt idx="3">
                  <c:v>7.4</c:v>
                </c:pt>
                <c:pt idx="4">
                  <c:v>0.24</c:v>
                </c:pt>
                <c:pt idx="5">
                  <c:v>0</c:v>
                </c:pt>
                <c:pt idx="6">
                  <c:v>10.27</c:v>
                </c:pt>
                <c:pt idx="7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08-4312-AB20-A9FA43793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9721472"/>
        <c:axId val="969713272"/>
      </c:barChart>
      <c:catAx>
        <c:axId val="96972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713272"/>
        <c:crosses val="autoZero"/>
        <c:auto val="1"/>
        <c:lblAlgn val="ctr"/>
        <c:lblOffset val="100"/>
        <c:noMultiLvlLbl val="0"/>
      </c:catAx>
      <c:valAx>
        <c:axId val="96971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72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Oil A TAN/TBN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Data'!$X$3:$Y$3</c:f>
              <c:numCache>
                <c:formatCode>0%</c:formatCode>
                <c:ptCount val="2"/>
                <c:pt idx="0">
                  <c:v>0.27037037037037037</c:v>
                </c:pt>
                <c:pt idx="1">
                  <c:v>-0.41249999999999998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9-4830-A5E5-E19ABAD8A966}"/>
            </c:ext>
          </c:extLst>
        </c:ser>
        <c:ser>
          <c:idx val="1"/>
          <c:order val="1"/>
          <c:tx>
            <c:strRef>
              <c:f>'Lab Data'!$A$5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Data'!$X$5:$Y$5</c:f>
              <c:numCache>
                <c:formatCode>0%</c:formatCode>
                <c:ptCount val="2"/>
                <c:pt idx="0">
                  <c:v>0.42788461538461542</c:v>
                </c:pt>
                <c:pt idx="1">
                  <c:v>-0.34699103713188223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49-4830-A5E5-E19ABAD8A966}"/>
            </c:ext>
          </c:extLst>
        </c:ser>
        <c:ser>
          <c:idx val="2"/>
          <c:order val="2"/>
          <c:tx>
            <c:strRef>
              <c:f>'Lab Data'!$A$6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Data'!$X$6:$Y$6</c:f>
              <c:numCache>
                <c:formatCode>0%</c:formatCode>
                <c:ptCount val="2"/>
                <c:pt idx="0">
                  <c:v>0.46116504854368917</c:v>
                </c:pt>
                <c:pt idx="1">
                  <c:v>-0.41915422885572134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49-4830-A5E5-E19ABAD8A966}"/>
            </c:ext>
          </c:extLst>
        </c:ser>
        <c:ser>
          <c:idx val="3"/>
          <c:order val="3"/>
          <c:tx>
            <c:strRef>
              <c:f>'Lab Data'!$A$7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Data'!$X$7:$Y$7</c:f>
              <c:numCache>
                <c:formatCode>0%</c:formatCode>
                <c:ptCount val="2"/>
                <c:pt idx="0">
                  <c:v>0.41666666666666669</c:v>
                </c:pt>
                <c:pt idx="1">
                  <c:v>-0.15094339622641506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49-4830-A5E5-E19ABAD8A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2308416"/>
        <c:axId val="972309400"/>
      </c:barChart>
      <c:catAx>
        <c:axId val="97230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309400"/>
        <c:crosses val="autoZero"/>
        <c:auto val="1"/>
        <c:lblAlgn val="ctr"/>
        <c:lblOffset val="100"/>
        <c:noMultiLvlLbl val="0"/>
      </c:catAx>
      <c:valAx>
        <c:axId val="97230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30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SOT OIL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Data'!$A$10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Data'!$K$10:$N$10</c:f>
              <c:numCache>
                <c:formatCode>General</c:formatCode>
                <c:ptCount val="4"/>
                <c:pt idx="0">
                  <c:v>2.8</c:v>
                </c:pt>
                <c:pt idx="1">
                  <c:v>6.2</c:v>
                </c:pt>
                <c:pt idx="2">
                  <c:v>37.83</c:v>
                </c:pt>
                <c:pt idx="3">
                  <c:v>8.8800000000000008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2-4BA4-9AF1-E3FF29DF4C4F}"/>
            </c:ext>
          </c:extLst>
        </c:ser>
        <c:ser>
          <c:idx val="1"/>
          <c:order val="1"/>
          <c:tx>
            <c:strRef>
              <c:f>'Lab Data'!$A$11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Data'!$K$11:$N$11</c:f>
              <c:numCache>
                <c:formatCode>General</c:formatCode>
                <c:ptCount val="4"/>
                <c:pt idx="0">
                  <c:v>2.82</c:v>
                </c:pt>
                <c:pt idx="1">
                  <c:v>6.3</c:v>
                </c:pt>
                <c:pt idx="2">
                  <c:v>37.42</c:v>
                </c:pt>
                <c:pt idx="3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E2-4BA4-9AF1-E3FF29DF4C4F}"/>
            </c:ext>
          </c:extLst>
        </c:ser>
        <c:ser>
          <c:idx val="2"/>
          <c:order val="2"/>
          <c:tx>
            <c:strRef>
              <c:f>'Lab Data'!$A$12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Data'!$K$12:$N$12</c:f>
              <c:numCache>
                <c:formatCode>General</c:formatCode>
                <c:ptCount val="4"/>
                <c:pt idx="0">
                  <c:v>2.25</c:v>
                </c:pt>
                <c:pt idx="1">
                  <c:v>6.03</c:v>
                </c:pt>
                <c:pt idx="2">
                  <c:v>37.729999999999997</c:v>
                </c:pt>
                <c:pt idx="3">
                  <c:v>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E2-4BA4-9AF1-E3FF29DF4C4F}"/>
            </c:ext>
          </c:extLst>
        </c:ser>
        <c:ser>
          <c:idx val="3"/>
          <c:order val="3"/>
          <c:tx>
            <c:strRef>
              <c:f>'Lab Data'!$A$13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Data'!$K$13:$N$13</c:f>
              <c:numCache>
                <c:formatCode>General</c:formatCode>
                <c:ptCount val="4"/>
                <c:pt idx="0">
                  <c:v>2.12</c:v>
                </c:pt>
                <c:pt idx="1">
                  <c:v>6.01</c:v>
                </c:pt>
                <c:pt idx="2">
                  <c:v>37.631</c:v>
                </c:pt>
                <c:pt idx="3">
                  <c:v>8.9510000000000005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E2-4BA4-9AF1-E3FF29DF4C4F}"/>
            </c:ext>
          </c:extLst>
        </c:ser>
        <c:ser>
          <c:idx val="4"/>
          <c:order val="4"/>
          <c:tx>
            <c:strRef>
              <c:f>'Lab Data'!$A$14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Data'!$K$14:$N$14</c:f>
              <c:numCache>
                <c:formatCode>General</c:formatCode>
                <c:ptCount val="4"/>
                <c:pt idx="0">
                  <c:v>2.6</c:v>
                </c:pt>
                <c:pt idx="1">
                  <c:v>5.5</c:v>
                </c:pt>
                <c:pt idx="2">
                  <c:v>37.229999999999997</c:v>
                </c:pt>
                <c:pt idx="3">
                  <c:v>8.8719999999999999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E2-4BA4-9AF1-E3FF29DF4C4F}"/>
            </c:ext>
          </c:extLst>
        </c:ser>
        <c:ser>
          <c:idx val="5"/>
          <c:order val="5"/>
          <c:tx>
            <c:strRef>
              <c:f>'Lab Data'!$A$15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Data'!$K$15:$N$15</c:f>
              <c:numCache>
                <c:formatCode>General</c:formatCode>
                <c:ptCount val="4"/>
                <c:pt idx="0">
                  <c:v>2.67</c:v>
                </c:pt>
                <c:pt idx="1">
                  <c:v>5.9</c:v>
                </c:pt>
                <c:pt idx="2">
                  <c:v>40.5</c:v>
                </c:pt>
                <c:pt idx="3">
                  <c:v>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E2-4BA4-9AF1-E3FF29DF4C4F}"/>
            </c:ext>
          </c:extLst>
        </c:ser>
        <c:ser>
          <c:idx val="6"/>
          <c:order val="6"/>
          <c:tx>
            <c:strRef>
              <c:f>'Lab Data'!$A$16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Data'!$K$16:$N$16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EA0E-4D3C-AD41-41AD0F324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8542568"/>
        <c:axId val="1068535680"/>
      </c:barChart>
      <c:catAx>
        <c:axId val="106854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535680"/>
        <c:crosses val="autoZero"/>
        <c:auto val="1"/>
        <c:lblAlgn val="ctr"/>
        <c:lblOffset val="100"/>
        <c:noMultiLvlLbl val="0"/>
      </c:catAx>
      <c:valAx>
        <c:axId val="106853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542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EOT OIL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Data'!$A$10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Data'!$O$10:$V$10</c:f>
              <c:numCache>
                <c:formatCode>General</c:formatCode>
                <c:ptCount val="8"/>
                <c:pt idx="0">
                  <c:v>3.42</c:v>
                </c:pt>
                <c:pt idx="1">
                  <c:v>3.2</c:v>
                </c:pt>
                <c:pt idx="2">
                  <c:v>31.13</c:v>
                </c:pt>
                <c:pt idx="3">
                  <c:v>7.25</c:v>
                </c:pt>
                <c:pt idx="4">
                  <c:v>0.7</c:v>
                </c:pt>
                <c:pt idx="5">
                  <c:v>9</c:v>
                </c:pt>
                <c:pt idx="6">
                  <c:v>14</c:v>
                </c:pt>
                <c:pt idx="7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B-4092-99D0-08DA4B348674}"/>
            </c:ext>
          </c:extLst>
        </c:ser>
        <c:ser>
          <c:idx val="1"/>
          <c:order val="1"/>
          <c:tx>
            <c:strRef>
              <c:f>'Lab Data'!$A$11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Data'!$O$11:$V$11</c:f>
              <c:numCache>
                <c:formatCode>General</c:formatCode>
                <c:ptCount val="8"/>
                <c:pt idx="0">
                  <c:v>3.73</c:v>
                </c:pt>
                <c:pt idx="1">
                  <c:v>3</c:v>
                </c:pt>
                <c:pt idx="2">
                  <c:v>32.31</c:v>
                </c:pt>
                <c:pt idx="3">
                  <c:v>7.39</c:v>
                </c:pt>
                <c:pt idx="4">
                  <c:v>0.7</c:v>
                </c:pt>
                <c:pt idx="5">
                  <c:v>8</c:v>
                </c:pt>
                <c:pt idx="6">
                  <c:v>14</c:v>
                </c:pt>
                <c:pt idx="7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B-4092-99D0-08DA4B348674}"/>
            </c:ext>
          </c:extLst>
        </c:ser>
        <c:ser>
          <c:idx val="2"/>
          <c:order val="2"/>
          <c:tx>
            <c:strRef>
              <c:f>'Lab Data'!$A$12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Data'!$O$12:$V$12</c:f>
              <c:numCache>
                <c:formatCode>General</c:formatCode>
                <c:ptCount val="8"/>
                <c:pt idx="0">
                  <c:v>3.85</c:v>
                </c:pt>
                <c:pt idx="1">
                  <c:v>2.98</c:v>
                </c:pt>
                <c:pt idx="2">
                  <c:v>34.11</c:v>
                </c:pt>
                <c:pt idx="3">
                  <c:v>7.98</c:v>
                </c:pt>
                <c:pt idx="4">
                  <c:v>0.5</c:v>
                </c:pt>
                <c:pt idx="5">
                  <c:v>6.93</c:v>
                </c:pt>
                <c:pt idx="6">
                  <c:v>4.68</c:v>
                </c:pt>
                <c:pt idx="7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4B-4092-99D0-08DA4B348674}"/>
            </c:ext>
          </c:extLst>
        </c:ser>
        <c:ser>
          <c:idx val="3"/>
          <c:order val="3"/>
          <c:tx>
            <c:strRef>
              <c:f>'Lab Data'!$A$13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Data'!$O$13:$V$13</c:f>
              <c:numCache>
                <c:formatCode>General</c:formatCode>
                <c:ptCount val="8"/>
                <c:pt idx="0">
                  <c:v>3.2</c:v>
                </c:pt>
                <c:pt idx="1">
                  <c:v>2.54</c:v>
                </c:pt>
                <c:pt idx="2">
                  <c:v>34.630000000000003</c:v>
                </c:pt>
                <c:pt idx="3">
                  <c:v>7.87</c:v>
                </c:pt>
                <c:pt idx="4">
                  <c:v>0.57199999999999995</c:v>
                </c:pt>
                <c:pt idx="5">
                  <c:v>7.68</c:v>
                </c:pt>
                <c:pt idx="6">
                  <c:v>6.65</c:v>
                </c:pt>
                <c:pt idx="7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4B-4092-99D0-08DA4B348674}"/>
            </c:ext>
          </c:extLst>
        </c:ser>
        <c:ser>
          <c:idx val="4"/>
          <c:order val="4"/>
          <c:tx>
            <c:strRef>
              <c:f>'Lab Data'!$A$14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Data'!$O$14:$V$14</c:f>
              <c:numCache>
                <c:formatCode>General</c:formatCode>
                <c:ptCount val="8"/>
                <c:pt idx="0">
                  <c:v>4.3</c:v>
                </c:pt>
                <c:pt idx="1">
                  <c:v>2.2000000000000002</c:v>
                </c:pt>
                <c:pt idx="2">
                  <c:v>33.06</c:v>
                </c:pt>
                <c:pt idx="3">
                  <c:v>7.5049999999999999</c:v>
                </c:pt>
                <c:pt idx="4">
                  <c:v>0.84299999999999997</c:v>
                </c:pt>
                <c:pt idx="5">
                  <c:v>10.91</c:v>
                </c:pt>
                <c:pt idx="6">
                  <c:v>16.91</c:v>
                </c:pt>
                <c:pt idx="7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4B-4092-99D0-08DA4B348674}"/>
            </c:ext>
          </c:extLst>
        </c:ser>
        <c:ser>
          <c:idx val="5"/>
          <c:order val="5"/>
          <c:tx>
            <c:strRef>
              <c:f>'Lab Data'!$A$15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Data'!$O$15:$V$15</c:f>
              <c:numCache>
                <c:formatCode>General</c:formatCode>
                <c:ptCount val="8"/>
                <c:pt idx="0">
                  <c:v>4.3</c:v>
                </c:pt>
                <c:pt idx="1">
                  <c:v>2.4</c:v>
                </c:pt>
                <c:pt idx="2">
                  <c:v>32.36</c:v>
                </c:pt>
                <c:pt idx="3">
                  <c:v>7.3</c:v>
                </c:pt>
                <c:pt idx="4">
                  <c:v>0.72</c:v>
                </c:pt>
                <c:pt idx="5">
                  <c:v>0</c:v>
                </c:pt>
                <c:pt idx="6">
                  <c:v>0</c:v>
                </c:pt>
                <c:pt idx="7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4B-4092-99D0-08DA4B348674}"/>
            </c:ext>
          </c:extLst>
        </c:ser>
        <c:ser>
          <c:idx val="6"/>
          <c:order val="6"/>
          <c:tx>
            <c:strRef>
              <c:f>'Lab Data'!$A$16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Data'!$O$16:$V$16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2899-42F1-98E8-33DA019B8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8577336"/>
        <c:axId val="1068585864"/>
      </c:barChart>
      <c:catAx>
        <c:axId val="106857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585864"/>
        <c:crosses val="autoZero"/>
        <c:auto val="1"/>
        <c:lblAlgn val="ctr"/>
        <c:lblOffset val="100"/>
        <c:noMultiLvlLbl val="0"/>
      </c:catAx>
      <c:valAx>
        <c:axId val="106858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577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Oil B TAN/TBN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Data'!$A$10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Data'!$X$10:$Y$10</c:f>
              <c:numCache>
                <c:formatCode>0%</c:formatCode>
                <c:ptCount val="2"/>
                <c:pt idx="0">
                  <c:v>0.22142857142857147</c:v>
                </c:pt>
                <c:pt idx="1">
                  <c:v>-0.48387096774193544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A-4CB8-B704-2727D683D34A}"/>
            </c:ext>
          </c:extLst>
        </c:ser>
        <c:ser>
          <c:idx val="1"/>
          <c:order val="1"/>
          <c:tx>
            <c:strRef>
              <c:f>'Lab Data'!$A$11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Data'!$X$11:$Y$11</c:f>
              <c:numCache>
                <c:formatCode>0%</c:formatCode>
                <c:ptCount val="2"/>
                <c:pt idx="0">
                  <c:v>0.32269503546099298</c:v>
                </c:pt>
                <c:pt idx="1">
                  <c:v>-0.52380952380952384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BA-4CB8-B704-2727D683D34A}"/>
            </c:ext>
          </c:extLst>
        </c:ser>
        <c:ser>
          <c:idx val="2"/>
          <c:order val="2"/>
          <c:tx>
            <c:strRef>
              <c:f>'Lab Data'!$A$12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Data'!$X$12:$Y$12</c:f>
              <c:numCache>
                <c:formatCode>0%</c:formatCode>
                <c:ptCount val="2"/>
                <c:pt idx="0">
                  <c:v>0.71111111111111114</c:v>
                </c:pt>
                <c:pt idx="1">
                  <c:v>-0.50580431177446106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BA-4CB8-B704-2727D683D34A}"/>
            </c:ext>
          </c:extLst>
        </c:ser>
        <c:ser>
          <c:idx val="3"/>
          <c:order val="3"/>
          <c:tx>
            <c:strRef>
              <c:f>'Lab Data'!$A$13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Data'!$X$13:$Y$13</c:f>
              <c:numCache>
                <c:formatCode>0%</c:formatCode>
                <c:ptCount val="2"/>
                <c:pt idx="0">
                  <c:v>0.50943396226415094</c:v>
                </c:pt>
                <c:pt idx="1">
                  <c:v>-0.57737104825291174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BA-4CB8-B704-2727D683D34A}"/>
            </c:ext>
          </c:extLst>
        </c:ser>
        <c:ser>
          <c:idx val="4"/>
          <c:order val="4"/>
          <c:tx>
            <c:strRef>
              <c:f>'Lab Data'!$A$14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Data'!$X$14:$Y$14</c:f>
              <c:numCache>
                <c:formatCode>0%</c:formatCode>
                <c:ptCount val="2"/>
                <c:pt idx="0">
                  <c:v>0.65384615384615374</c:v>
                </c:pt>
                <c:pt idx="1">
                  <c:v>-0.6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BA-4CB8-B704-2727D683D34A}"/>
            </c:ext>
          </c:extLst>
        </c:ser>
        <c:ser>
          <c:idx val="5"/>
          <c:order val="5"/>
          <c:tx>
            <c:strRef>
              <c:f>'Lab Data'!$A$15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Data'!$X$15:$Y$15</c:f>
              <c:numCache>
                <c:formatCode>0%</c:formatCode>
                <c:ptCount val="2"/>
                <c:pt idx="0">
                  <c:v>0.61048689138576773</c:v>
                </c:pt>
                <c:pt idx="1">
                  <c:v>-0.59322033898305093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BA-4CB8-B704-2727D683D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8632504"/>
        <c:axId val="1008630864"/>
      </c:barChart>
      <c:catAx>
        <c:axId val="1008632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630864"/>
        <c:crosses val="autoZero"/>
        <c:auto val="1"/>
        <c:lblAlgn val="ctr"/>
        <c:lblOffset val="100"/>
        <c:noMultiLvlLbl val="0"/>
      </c:catAx>
      <c:valAx>
        <c:axId val="100863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63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646045</xdr:colOff>
      <xdr:row>18</xdr:row>
      <xdr:rowOff>159544</xdr:rowOff>
    </xdr:from>
    <xdr:to>
      <xdr:col>9</xdr:col>
      <xdr:colOff>184215</xdr:colOff>
      <xdr:row>29</xdr:row>
      <xdr:rowOff>48948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40191DE-5904-4509-B5A4-30DFB79118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282376</xdr:colOff>
      <xdr:row>18</xdr:row>
      <xdr:rowOff>156501</xdr:rowOff>
    </xdr:from>
    <xdr:to>
      <xdr:col>16</xdr:col>
      <xdr:colOff>161065</xdr:colOff>
      <xdr:row>29</xdr:row>
      <xdr:rowOff>61780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D58E486-202A-4DB1-808C-F7717862A4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33932</xdr:colOff>
      <xdr:row>23</xdr:row>
      <xdr:rowOff>76994</xdr:rowOff>
    </xdr:from>
    <xdr:to>
      <xdr:col>26</xdr:col>
      <xdr:colOff>462160</xdr:colOff>
      <xdr:row>40</xdr:row>
      <xdr:rowOff>118269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9B69336-43E8-4E78-B57C-EE86201354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619586</xdr:colOff>
      <xdr:row>29</xdr:row>
      <xdr:rowOff>67073</xdr:rowOff>
    </xdr:from>
    <xdr:to>
      <xdr:col>9</xdr:col>
      <xdr:colOff>160931</xdr:colOff>
      <xdr:row>46</xdr:row>
      <xdr:rowOff>111523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3227DF8-3792-42AE-A912-D33BCDF527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272322</xdr:colOff>
      <xdr:row>29</xdr:row>
      <xdr:rowOff>73820</xdr:rowOff>
    </xdr:from>
    <xdr:to>
      <xdr:col>16</xdr:col>
      <xdr:colOff>154186</xdr:colOff>
      <xdr:row>46</xdr:row>
      <xdr:rowOff>131235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78EF9282-D8F3-4620-8563-43EC84EA59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40679</xdr:colOff>
      <xdr:row>41</xdr:row>
      <xdr:rowOff>34132</xdr:rowOff>
    </xdr:from>
    <xdr:to>
      <xdr:col>26</xdr:col>
      <xdr:colOff>472082</xdr:colOff>
      <xdr:row>58</xdr:row>
      <xdr:rowOff>84932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503B98B-ECD2-4201-A68D-801AF1F639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40493-0FC4-46D9-ADB2-C6CE9D6CA928}">
  <dimension ref="A1:CB30"/>
  <sheetViews>
    <sheetView tabSelected="1" zoomScale="140" zoomScaleNormal="14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23" sqref="R23"/>
    </sheetView>
  </sheetViews>
  <sheetFormatPr defaultRowHeight="12.5" x14ac:dyDescent="0.25"/>
  <cols>
    <col min="1" max="1" width="8.7265625" style="1"/>
    <col min="2" max="2" width="11.81640625" style="1" bestFit="1" customWidth="1"/>
    <col min="3" max="3" width="9.7265625" style="1" bestFit="1" customWidth="1"/>
    <col min="4" max="4" width="7.453125" style="1" bestFit="1" customWidth="1"/>
    <col min="5" max="5" width="13.7265625" style="1" bestFit="1" customWidth="1"/>
    <col min="6" max="6" width="10.453125" style="1" customWidth="1"/>
    <col min="7" max="7" width="10" style="1" customWidth="1"/>
    <col min="8" max="8" width="5.453125" style="1" bestFit="1" customWidth="1"/>
    <col min="9" max="9" width="5.453125" style="1" customWidth="1"/>
    <col min="10" max="10" width="15.54296875" style="1" bestFit="1" customWidth="1"/>
    <col min="11" max="21" width="8.7265625" style="1"/>
    <col min="22" max="22" width="11.54296875" style="1" bestFit="1" customWidth="1"/>
    <col min="23" max="23" width="19.7265625" style="1" bestFit="1" customWidth="1"/>
    <col min="24" max="24" width="10.453125" style="3" customWidth="1"/>
    <col min="25" max="32" width="8.7265625" style="1"/>
    <col min="33" max="67" width="8.7265625" style="3"/>
    <col min="68" max="68" width="7.36328125" style="3" customWidth="1"/>
    <col min="69" max="80" width="8.7265625" style="3"/>
    <col min="81" max="16384" width="8.7265625" style="1"/>
  </cols>
  <sheetData>
    <row r="1" spans="1:80" s="21" customFormat="1" ht="13" customHeight="1" thickBot="1" x14ac:dyDescent="0.3">
      <c r="A1" s="134" t="s">
        <v>21</v>
      </c>
      <c r="B1" s="135"/>
      <c r="C1" s="135"/>
      <c r="D1" s="135"/>
      <c r="E1" s="135"/>
      <c r="F1" s="135"/>
      <c r="G1" s="135"/>
      <c r="H1" s="135"/>
      <c r="I1" s="137"/>
      <c r="J1" s="136"/>
      <c r="K1" s="134" t="s">
        <v>6</v>
      </c>
      <c r="L1" s="135"/>
      <c r="M1" s="135"/>
      <c r="N1" s="136"/>
      <c r="O1" s="134" t="s">
        <v>7</v>
      </c>
      <c r="P1" s="135"/>
      <c r="Q1" s="135"/>
      <c r="R1" s="135"/>
      <c r="S1" s="135"/>
      <c r="T1" s="135"/>
      <c r="U1" s="135"/>
      <c r="V1" s="135"/>
      <c r="W1" s="137"/>
      <c r="AG1" s="146" t="s">
        <v>116</v>
      </c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47"/>
      <c r="AW1" s="146" t="s">
        <v>7</v>
      </c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40"/>
      <c r="BM1" s="138" t="s">
        <v>118</v>
      </c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40"/>
    </row>
    <row r="2" spans="1:80" s="21" customFormat="1" ht="38" thickBot="1" x14ac:dyDescent="0.3">
      <c r="A2" s="22" t="s">
        <v>0</v>
      </c>
      <c r="B2" s="86" t="s">
        <v>2</v>
      </c>
      <c r="C2" s="86" t="s">
        <v>3</v>
      </c>
      <c r="D2" s="86" t="s">
        <v>4</v>
      </c>
      <c r="E2" s="86" t="s">
        <v>5</v>
      </c>
      <c r="F2" s="86" t="s">
        <v>6</v>
      </c>
      <c r="G2" s="86" t="s">
        <v>7</v>
      </c>
      <c r="H2" s="83" t="s">
        <v>96</v>
      </c>
      <c r="I2" s="87" t="s">
        <v>128</v>
      </c>
      <c r="J2" s="23" t="s">
        <v>8</v>
      </c>
      <c r="K2" s="22" t="s">
        <v>9</v>
      </c>
      <c r="L2" s="86" t="s">
        <v>10</v>
      </c>
      <c r="M2" s="86" t="s">
        <v>11</v>
      </c>
      <c r="N2" s="23" t="s">
        <v>12</v>
      </c>
      <c r="O2" s="22" t="s">
        <v>9</v>
      </c>
      <c r="P2" s="86" t="s">
        <v>10</v>
      </c>
      <c r="Q2" s="86" t="s">
        <v>11</v>
      </c>
      <c r="R2" s="86" t="s">
        <v>12</v>
      </c>
      <c r="S2" s="83" t="s">
        <v>13</v>
      </c>
      <c r="T2" s="86" t="s">
        <v>14</v>
      </c>
      <c r="U2" s="86" t="s">
        <v>15</v>
      </c>
      <c r="V2" s="83" t="s">
        <v>16</v>
      </c>
      <c r="W2" s="87" t="s">
        <v>17</v>
      </c>
      <c r="X2" s="88" t="s">
        <v>82</v>
      </c>
      <c r="Y2" s="89" t="s">
        <v>97</v>
      </c>
      <c r="Z2" s="89" t="s">
        <v>13</v>
      </c>
      <c r="AA2" s="93" t="s">
        <v>14</v>
      </c>
      <c r="AB2" s="93" t="s">
        <v>15</v>
      </c>
      <c r="AC2" s="92" t="s">
        <v>16</v>
      </c>
      <c r="AD2" s="94" t="s">
        <v>83</v>
      </c>
      <c r="AE2" s="90" t="s">
        <v>90</v>
      </c>
      <c r="AF2" s="91" t="s">
        <v>0</v>
      </c>
      <c r="AG2" s="62" t="s">
        <v>100</v>
      </c>
      <c r="AH2" s="63" t="s">
        <v>101</v>
      </c>
      <c r="AI2" s="63" t="s">
        <v>102</v>
      </c>
      <c r="AJ2" s="63" t="s">
        <v>103</v>
      </c>
      <c r="AK2" s="63" t="s">
        <v>104</v>
      </c>
      <c r="AL2" s="63" t="s">
        <v>105</v>
      </c>
      <c r="AM2" s="63" t="s">
        <v>106</v>
      </c>
      <c r="AN2" s="63" t="s">
        <v>107</v>
      </c>
      <c r="AO2" s="63" t="s">
        <v>108</v>
      </c>
      <c r="AP2" s="63" t="s">
        <v>109</v>
      </c>
      <c r="AQ2" s="63" t="s">
        <v>110</v>
      </c>
      <c r="AR2" s="63" t="s">
        <v>111</v>
      </c>
      <c r="AS2" s="63" t="s">
        <v>112</v>
      </c>
      <c r="AT2" s="63" t="s">
        <v>113</v>
      </c>
      <c r="AU2" s="63" t="s">
        <v>114</v>
      </c>
      <c r="AV2" s="64" t="s">
        <v>115</v>
      </c>
      <c r="AW2" s="62" t="s">
        <v>100</v>
      </c>
      <c r="AX2" s="63" t="s">
        <v>101</v>
      </c>
      <c r="AY2" s="63" t="s">
        <v>102</v>
      </c>
      <c r="AZ2" s="63" t="s">
        <v>103</v>
      </c>
      <c r="BA2" s="63" t="s">
        <v>104</v>
      </c>
      <c r="BB2" s="63" t="s">
        <v>105</v>
      </c>
      <c r="BC2" s="63" t="s">
        <v>106</v>
      </c>
      <c r="BD2" s="63" t="s">
        <v>107</v>
      </c>
      <c r="BE2" s="63" t="s">
        <v>108</v>
      </c>
      <c r="BF2" s="63" t="s">
        <v>109</v>
      </c>
      <c r="BG2" s="63" t="s">
        <v>110</v>
      </c>
      <c r="BH2" s="63" t="s">
        <v>111</v>
      </c>
      <c r="BI2" s="63" t="s">
        <v>112</v>
      </c>
      <c r="BJ2" s="63" t="s">
        <v>113</v>
      </c>
      <c r="BK2" s="63" t="s">
        <v>114</v>
      </c>
      <c r="BL2" s="65" t="s">
        <v>115</v>
      </c>
      <c r="BM2" s="66" t="s">
        <v>100</v>
      </c>
      <c r="BN2" s="63" t="s">
        <v>101</v>
      </c>
      <c r="BO2" s="63" t="s">
        <v>102</v>
      </c>
      <c r="BP2" s="63" t="s">
        <v>103</v>
      </c>
      <c r="BQ2" s="63" t="s">
        <v>104</v>
      </c>
      <c r="BR2" s="63" t="s">
        <v>105</v>
      </c>
      <c r="BS2" s="63" t="s">
        <v>106</v>
      </c>
      <c r="BT2" s="63" t="s">
        <v>107</v>
      </c>
      <c r="BU2" s="63" t="s">
        <v>108</v>
      </c>
      <c r="BV2" s="63" t="s">
        <v>109</v>
      </c>
      <c r="BW2" s="63" t="s">
        <v>110</v>
      </c>
      <c r="BX2" s="63" t="s">
        <v>111</v>
      </c>
      <c r="BY2" s="63" t="s">
        <v>112</v>
      </c>
      <c r="BZ2" s="63" t="s">
        <v>113</v>
      </c>
      <c r="CA2" s="63" t="s">
        <v>114</v>
      </c>
      <c r="CB2" s="65" t="s">
        <v>115</v>
      </c>
    </row>
    <row r="3" spans="1:80" ht="13" thickTop="1" x14ac:dyDescent="0.25">
      <c r="A3" s="97" t="s">
        <v>85</v>
      </c>
      <c r="B3" s="39">
        <v>5</v>
      </c>
      <c r="C3" s="39">
        <v>2</v>
      </c>
      <c r="D3" s="39" t="s">
        <v>56</v>
      </c>
      <c r="E3" s="39" t="s">
        <v>87</v>
      </c>
      <c r="F3" s="39"/>
      <c r="G3" s="56"/>
      <c r="H3" s="39" t="s">
        <v>124</v>
      </c>
      <c r="I3" s="41" t="s">
        <v>1</v>
      </c>
      <c r="J3" s="40" t="s">
        <v>89</v>
      </c>
      <c r="K3" s="97">
        <v>2.7</v>
      </c>
      <c r="L3" s="39">
        <v>8</v>
      </c>
      <c r="M3" s="39">
        <v>36.880000000000003</v>
      </c>
      <c r="N3" s="40">
        <v>8.84</v>
      </c>
      <c r="O3" s="97">
        <v>3.43</v>
      </c>
      <c r="P3" s="39">
        <v>4.7</v>
      </c>
      <c r="Q3" s="39">
        <v>32.159999999999997</v>
      </c>
      <c r="R3" s="39">
        <v>7.26</v>
      </c>
      <c r="S3" s="39">
        <v>0.5</v>
      </c>
      <c r="T3" s="39">
        <v>9</v>
      </c>
      <c r="U3" s="39">
        <v>18</v>
      </c>
      <c r="V3" s="39">
        <v>5.5</v>
      </c>
      <c r="W3" s="41">
        <v>4464</v>
      </c>
      <c r="X3" s="37">
        <f t="shared" ref="X3:X15" si="0">(O3-K3)/K3</f>
        <v>0.27037037037037037</v>
      </c>
      <c r="Y3" s="38">
        <f t="shared" ref="Y3:Y15" si="1">(P3-L3)/L3</f>
        <v>-0.41249999999999998</v>
      </c>
      <c r="Z3" s="39">
        <f t="shared" ref="Z3:Z15" si="2">S3</f>
        <v>0.5</v>
      </c>
      <c r="AA3" s="39">
        <f t="shared" ref="AA3:AA15" si="3">T3</f>
        <v>9</v>
      </c>
      <c r="AB3" s="39">
        <f t="shared" ref="AB3:AB15" si="4">U3</f>
        <v>18</v>
      </c>
      <c r="AC3" s="40">
        <f t="shared" ref="AC3:AC15" si="5">V3</f>
        <v>5.5</v>
      </c>
      <c r="AD3" s="41">
        <f t="shared" ref="AD3:AD15" si="6">R3</f>
        <v>7.26</v>
      </c>
      <c r="AE3" s="98" t="str">
        <f t="shared" ref="AE3:AE15" si="7">J3</f>
        <v>Oil A</v>
      </c>
      <c r="AF3" s="61" t="str">
        <f t="shared" ref="AF3:AF15" si="8">A3</f>
        <v>G</v>
      </c>
      <c r="AG3" s="99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1"/>
    </row>
    <row r="4" spans="1:80" x14ac:dyDescent="0.25">
      <c r="A4" s="97" t="s">
        <v>85</v>
      </c>
      <c r="B4" s="39">
        <v>23</v>
      </c>
      <c r="C4" s="39">
        <v>1</v>
      </c>
      <c r="D4" s="39" t="s">
        <v>143</v>
      </c>
      <c r="E4" s="39" t="s">
        <v>134</v>
      </c>
      <c r="F4" s="39"/>
      <c r="G4" s="56"/>
      <c r="H4" s="39" t="s">
        <v>124</v>
      </c>
      <c r="I4" s="41" t="s">
        <v>1</v>
      </c>
      <c r="J4" s="40" t="s">
        <v>89</v>
      </c>
      <c r="K4" s="97">
        <v>2.75</v>
      </c>
      <c r="L4" s="39">
        <v>7.4</v>
      </c>
      <c r="M4" s="39">
        <v>37</v>
      </c>
      <c r="N4" s="40">
        <v>8.86</v>
      </c>
      <c r="O4" s="97">
        <v>3.9</v>
      </c>
      <c r="P4" s="39">
        <v>5.0999999999999996</v>
      </c>
      <c r="Q4" s="39">
        <v>32.58</v>
      </c>
      <c r="R4" s="39">
        <v>7.44</v>
      </c>
      <c r="S4" s="39">
        <v>0.3</v>
      </c>
      <c r="T4" s="39">
        <v>9</v>
      </c>
      <c r="U4" s="39">
        <v>19</v>
      </c>
      <c r="V4" s="39">
        <v>2.4</v>
      </c>
      <c r="W4" s="41">
        <v>4626</v>
      </c>
      <c r="X4" s="37">
        <f t="shared" ref="X4" si="9">(O4-K4)/K4</f>
        <v>0.41818181818181815</v>
      </c>
      <c r="Y4" s="38">
        <f t="shared" ref="Y4" si="10">(P4-L4)/L4</f>
        <v>-0.31081081081081091</v>
      </c>
      <c r="Z4" s="39">
        <f t="shared" ref="Z4" si="11">S4</f>
        <v>0.3</v>
      </c>
      <c r="AA4" s="39">
        <f t="shared" ref="AA4" si="12">T4</f>
        <v>9</v>
      </c>
      <c r="AB4" s="39">
        <f t="shared" ref="AB4" si="13">U4</f>
        <v>19</v>
      </c>
      <c r="AC4" s="40">
        <f t="shared" ref="AC4" si="14">V4</f>
        <v>2.4</v>
      </c>
      <c r="AD4" s="41">
        <f t="shared" ref="AD4" si="15">R4</f>
        <v>7.44</v>
      </c>
      <c r="AE4" s="98" t="str">
        <f t="shared" ref="AE4" si="16">J4</f>
        <v>Oil A</v>
      </c>
      <c r="AF4" s="61" t="str">
        <f t="shared" ref="AF4" si="17">A4</f>
        <v>G</v>
      </c>
      <c r="AG4" s="99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1"/>
    </row>
    <row r="5" spans="1:80" x14ac:dyDescent="0.25">
      <c r="A5" s="68" t="s">
        <v>1</v>
      </c>
      <c r="B5" s="69">
        <v>1</v>
      </c>
      <c r="C5" s="69" t="s">
        <v>125</v>
      </c>
      <c r="D5" s="69" t="s">
        <v>56</v>
      </c>
      <c r="E5" s="69" t="s">
        <v>126</v>
      </c>
      <c r="F5" s="70">
        <v>44631</v>
      </c>
      <c r="G5" s="95">
        <v>44634</v>
      </c>
      <c r="H5" s="69" t="s">
        <v>124</v>
      </c>
      <c r="I5" s="72" t="s">
        <v>1</v>
      </c>
      <c r="J5" s="71" t="s">
        <v>89</v>
      </c>
      <c r="K5" s="68">
        <v>2.08</v>
      </c>
      <c r="L5" s="69">
        <v>7.81</v>
      </c>
      <c r="M5" s="69">
        <v>37.11</v>
      </c>
      <c r="N5" s="71">
        <v>8.83</v>
      </c>
      <c r="O5" s="68">
        <v>2.97</v>
      </c>
      <c r="P5" s="69">
        <v>5.0999999999999996</v>
      </c>
      <c r="Q5" s="69">
        <v>35.75</v>
      </c>
      <c r="R5" s="69">
        <v>8.14</v>
      </c>
      <c r="S5" s="69">
        <v>0.7</v>
      </c>
      <c r="T5" s="69">
        <v>7.36</v>
      </c>
      <c r="U5" s="69">
        <v>9.1199999999999992</v>
      </c>
      <c r="V5" s="69">
        <v>2.2000000000000002</v>
      </c>
      <c r="W5" s="72">
        <v>4294</v>
      </c>
      <c r="X5" s="73">
        <f t="shared" si="0"/>
        <v>0.42788461538461542</v>
      </c>
      <c r="Y5" s="74">
        <f t="shared" si="1"/>
        <v>-0.34699103713188223</v>
      </c>
      <c r="Z5" s="75">
        <f t="shared" si="2"/>
        <v>0.7</v>
      </c>
      <c r="AA5" s="75">
        <f t="shared" si="3"/>
        <v>7.36</v>
      </c>
      <c r="AB5" s="75">
        <f t="shared" si="4"/>
        <v>9.1199999999999992</v>
      </c>
      <c r="AC5" s="76">
        <f t="shared" si="5"/>
        <v>2.2000000000000002</v>
      </c>
      <c r="AD5" s="77">
        <f t="shared" si="6"/>
        <v>8.14</v>
      </c>
      <c r="AE5" s="78" t="str">
        <f t="shared" si="7"/>
        <v>Oil A</v>
      </c>
      <c r="AF5" s="79" t="str">
        <f t="shared" si="8"/>
        <v>A</v>
      </c>
      <c r="AG5" s="80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2"/>
    </row>
    <row r="6" spans="1:80" x14ac:dyDescent="0.25">
      <c r="A6" s="68" t="s">
        <v>1</v>
      </c>
      <c r="B6" s="69">
        <v>8</v>
      </c>
      <c r="C6" s="69" t="s">
        <v>122</v>
      </c>
      <c r="D6" s="69" t="s">
        <v>64</v>
      </c>
      <c r="E6" s="69" t="s">
        <v>127</v>
      </c>
      <c r="F6" s="70">
        <v>44638</v>
      </c>
      <c r="G6" s="95">
        <v>44641</v>
      </c>
      <c r="H6" s="69" t="s">
        <v>124</v>
      </c>
      <c r="I6" s="72" t="s">
        <v>1</v>
      </c>
      <c r="J6" s="71" t="s">
        <v>89</v>
      </c>
      <c r="K6" s="68">
        <v>2.06</v>
      </c>
      <c r="L6" s="69">
        <v>8.0399999999999991</v>
      </c>
      <c r="M6" s="69">
        <v>36.99</v>
      </c>
      <c r="N6" s="71">
        <v>8.8699999999999992</v>
      </c>
      <c r="O6" s="68">
        <v>3.01</v>
      </c>
      <c r="P6" s="69">
        <v>4.67</v>
      </c>
      <c r="Q6" s="69">
        <v>33.033999999999999</v>
      </c>
      <c r="R6" s="69">
        <v>7.4859999999999998</v>
      </c>
      <c r="S6" s="69">
        <v>0.629</v>
      </c>
      <c r="T6" s="69">
        <v>7.64</v>
      </c>
      <c r="U6" s="69">
        <v>9.31</v>
      </c>
      <c r="V6" s="69">
        <v>2.5</v>
      </c>
      <c r="W6" s="72">
        <v>4368</v>
      </c>
      <c r="X6" s="73">
        <f t="shared" si="0"/>
        <v>0.46116504854368917</v>
      </c>
      <c r="Y6" s="74">
        <f t="shared" si="1"/>
        <v>-0.41915422885572134</v>
      </c>
      <c r="Z6" s="75">
        <f t="shared" si="2"/>
        <v>0.629</v>
      </c>
      <c r="AA6" s="75">
        <f t="shared" si="3"/>
        <v>7.64</v>
      </c>
      <c r="AB6" s="75">
        <f t="shared" si="4"/>
        <v>9.31</v>
      </c>
      <c r="AC6" s="76">
        <f t="shared" si="5"/>
        <v>2.5</v>
      </c>
      <c r="AD6" s="77">
        <f t="shared" si="6"/>
        <v>7.4859999999999998</v>
      </c>
      <c r="AE6" s="78" t="str">
        <f t="shared" si="7"/>
        <v>Oil A</v>
      </c>
      <c r="AF6" s="79" t="str">
        <f t="shared" si="8"/>
        <v>A</v>
      </c>
      <c r="AG6" s="80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2"/>
    </row>
    <row r="7" spans="1:80" x14ac:dyDescent="0.25">
      <c r="A7" s="68" t="s">
        <v>86</v>
      </c>
      <c r="B7" s="69">
        <v>10</v>
      </c>
      <c r="C7" s="69">
        <v>1</v>
      </c>
      <c r="D7" s="69" t="s">
        <v>64</v>
      </c>
      <c r="E7" s="69"/>
      <c r="F7" s="70"/>
      <c r="G7" s="95"/>
      <c r="H7" s="69" t="s">
        <v>124</v>
      </c>
      <c r="I7" s="72" t="s">
        <v>1</v>
      </c>
      <c r="J7" s="71" t="s">
        <v>89</v>
      </c>
      <c r="K7" s="68">
        <v>2.4</v>
      </c>
      <c r="L7" s="69">
        <v>5.3</v>
      </c>
      <c r="M7" s="69">
        <v>36.979999999999997</v>
      </c>
      <c r="N7" s="71">
        <v>8.8339999999999996</v>
      </c>
      <c r="O7" s="68">
        <v>3.4</v>
      </c>
      <c r="P7" s="69">
        <v>4.5</v>
      </c>
      <c r="Q7" s="69">
        <v>32.340000000000003</v>
      </c>
      <c r="R7" s="69">
        <v>7.38</v>
      </c>
      <c r="S7" s="69">
        <v>0.64300000000000002</v>
      </c>
      <c r="T7" s="69">
        <v>9.6</v>
      </c>
      <c r="U7" s="69">
        <v>19.18</v>
      </c>
      <c r="V7" s="69">
        <v>2.1</v>
      </c>
      <c r="W7" s="72"/>
      <c r="X7" s="73">
        <f t="shared" si="0"/>
        <v>0.41666666666666669</v>
      </c>
      <c r="Y7" s="74">
        <f t="shared" si="1"/>
        <v>-0.15094339622641506</v>
      </c>
      <c r="Z7" s="75">
        <f t="shared" si="2"/>
        <v>0.64300000000000002</v>
      </c>
      <c r="AA7" s="75">
        <f t="shared" si="3"/>
        <v>9.6</v>
      </c>
      <c r="AB7" s="75">
        <f t="shared" si="4"/>
        <v>19.18</v>
      </c>
      <c r="AC7" s="76">
        <f t="shared" si="5"/>
        <v>2.1</v>
      </c>
      <c r="AD7" s="77">
        <f t="shared" si="6"/>
        <v>7.38</v>
      </c>
      <c r="AE7" s="78" t="str">
        <f t="shared" si="7"/>
        <v>Oil A</v>
      </c>
      <c r="AF7" s="79" t="str">
        <f t="shared" si="8"/>
        <v>D</v>
      </c>
      <c r="AG7" s="80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2"/>
    </row>
    <row r="8" spans="1:80" x14ac:dyDescent="0.25">
      <c r="A8" s="167" t="s">
        <v>99</v>
      </c>
      <c r="B8" s="36">
        <v>3</v>
      </c>
      <c r="C8" s="36" t="s">
        <v>138</v>
      </c>
      <c r="D8" s="36" t="s">
        <v>139</v>
      </c>
      <c r="E8" s="36" t="s">
        <v>140</v>
      </c>
      <c r="F8" s="168">
        <v>44631</v>
      </c>
      <c r="G8" s="168">
        <v>44635</v>
      </c>
      <c r="H8" s="36" t="s">
        <v>124</v>
      </c>
      <c r="I8" s="169" t="s">
        <v>1</v>
      </c>
      <c r="J8" s="170" t="s">
        <v>89</v>
      </c>
      <c r="K8" s="167">
        <v>2.73</v>
      </c>
      <c r="L8" s="36">
        <v>7.9</v>
      </c>
      <c r="M8" s="36">
        <v>38.1</v>
      </c>
      <c r="N8" s="171">
        <v>8.84</v>
      </c>
      <c r="O8" s="167">
        <v>2.83</v>
      </c>
      <c r="P8" s="36">
        <v>5.4</v>
      </c>
      <c r="Q8" s="36">
        <v>34.44</v>
      </c>
      <c r="R8" s="36">
        <v>7.31</v>
      </c>
      <c r="S8" s="36">
        <v>0.17</v>
      </c>
      <c r="T8" s="36">
        <v>0</v>
      </c>
      <c r="U8" s="36">
        <v>8.36</v>
      </c>
      <c r="V8" s="36">
        <v>3.1</v>
      </c>
      <c r="W8" s="169">
        <v>4400</v>
      </c>
      <c r="X8" s="37">
        <f t="shared" si="0"/>
        <v>3.6630036630036659E-2</v>
      </c>
      <c r="Y8" s="38">
        <f t="shared" si="1"/>
        <v>-0.31645569620253161</v>
      </c>
      <c r="Z8" s="39">
        <f t="shared" si="2"/>
        <v>0.17</v>
      </c>
      <c r="AA8" s="39">
        <f t="shared" si="3"/>
        <v>0</v>
      </c>
      <c r="AB8" s="39">
        <f t="shared" si="4"/>
        <v>8.36</v>
      </c>
      <c r="AC8" s="40">
        <f t="shared" si="5"/>
        <v>3.1</v>
      </c>
      <c r="AD8" s="41">
        <f t="shared" si="6"/>
        <v>7.31</v>
      </c>
      <c r="AE8" s="172" t="str">
        <f t="shared" si="7"/>
        <v>Oil A</v>
      </c>
      <c r="AF8" s="61" t="str">
        <f t="shared" si="8"/>
        <v>B</v>
      </c>
      <c r="AG8" s="173">
        <v>0</v>
      </c>
      <c r="AH8" s="174">
        <v>228</v>
      </c>
      <c r="AI8" s="174">
        <v>1442</v>
      </c>
      <c r="AJ8" s="174">
        <v>0</v>
      </c>
      <c r="AK8" s="174">
        <v>0</v>
      </c>
      <c r="AL8" s="174">
        <v>3</v>
      </c>
      <c r="AM8" s="174">
        <v>0</v>
      </c>
      <c r="AN8" s="174">
        <v>789</v>
      </c>
      <c r="AO8" s="174">
        <v>0</v>
      </c>
      <c r="AP8" s="174">
        <v>0</v>
      </c>
      <c r="AQ8" s="174">
        <v>0</v>
      </c>
      <c r="AR8" s="174">
        <v>800</v>
      </c>
      <c r="AS8" s="174">
        <v>4</v>
      </c>
      <c r="AT8" s="174">
        <v>0</v>
      </c>
      <c r="AU8" s="174">
        <v>0</v>
      </c>
      <c r="AV8" s="174">
        <v>859</v>
      </c>
      <c r="AW8" s="174">
        <v>0</v>
      </c>
      <c r="AX8" s="174">
        <v>42</v>
      </c>
      <c r="AY8" s="174">
        <v>1421</v>
      </c>
      <c r="AZ8" s="174">
        <v>0</v>
      </c>
      <c r="BA8" s="174">
        <v>8</v>
      </c>
      <c r="BB8" s="174">
        <v>7</v>
      </c>
      <c r="BC8" s="174">
        <v>0</v>
      </c>
      <c r="BD8" s="174">
        <v>780</v>
      </c>
      <c r="BE8" s="174">
        <v>1</v>
      </c>
      <c r="BF8" s="174">
        <v>1</v>
      </c>
      <c r="BG8" s="174">
        <v>2</v>
      </c>
      <c r="BH8" s="174">
        <v>733</v>
      </c>
      <c r="BI8" s="174">
        <v>14</v>
      </c>
      <c r="BJ8" s="174">
        <v>0</v>
      </c>
      <c r="BK8" s="174">
        <v>0</v>
      </c>
      <c r="BL8" s="174">
        <v>837</v>
      </c>
      <c r="BM8" s="175" t="e">
        <f t="shared" ref="BM8" si="18">(AG8-AW8)/AG8</f>
        <v>#DIV/0!</v>
      </c>
      <c r="BN8" s="175">
        <f t="shared" ref="BN8" si="19">(AH8-AX8)/AH8</f>
        <v>0.81578947368421051</v>
      </c>
      <c r="BO8" s="175">
        <f t="shared" ref="BO8" si="20">(AI8-AY8)/AI8</f>
        <v>1.4563106796116505E-2</v>
      </c>
      <c r="BP8" s="175" t="e">
        <f t="shared" ref="BP8" si="21">(AJ8-AZ8)/AJ8</f>
        <v>#DIV/0!</v>
      </c>
      <c r="BQ8" s="175" t="e">
        <f t="shared" ref="BQ8" si="22">(AK8-BA8)/AK8</f>
        <v>#DIV/0!</v>
      </c>
      <c r="BR8" s="175">
        <f t="shared" ref="BR8" si="23">(AL8-BB8)/AL8</f>
        <v>-1.3333333333333333</v>
      </c>
      <c r="BS8" s="175" t="e">
        <f t="shared" ref="BS8" si="24">(AM8-BC8)/AM8</f>
        <v>#DIV/0!</v>
      </c>
      <c r="BT8" s="175">
        <f t="shared" ref="BT8" si="25">(AN8-BD8)/AN8</f>
        <v>1.1406844106463879E-2</v>
      </c>
      <c r="BU8" s="175" t="e">
        <f t="shared" ref="BU8" si="26">(AO8-BE8)/AO8</f>
        <v>#DIV/0!</v>
      </c>
      <c r="BV8" s="175" t="e">
        <f t="shared" ref="BV8" si="27">(AP8-BF8)/AP8</f>
        <v>#DIV/0!</v>
      </c>
      <c r="BW8" s="175" t="e">
        <f t="shared" ref="BW8" si="28">(AQ8-BG8)/AQ8</f>
        <v>#DIV/0!</v>
      </c>
      <c r="BX8" s="175">
        <f t="shared" ref="BX8" si="29">(AR8-BH8)/AR8</f>
        <v>8.3750000000000005E-2</v>
      </c>
      <c r="BY8" s="175">
        <f t="shared" ref="BY8" si="30">(AS8-BI8)/AS8</f>
        <v>-2.5</v>
      </c>
      <c r="BZ8" s="175" t="e">
        <f t="shared" ref="BZ8" si="31">(AT8-BJ8)/AT8</f>
        <v>#DIV/0!</v>
      </c>
      <c r="CA8" s="175" t="e">
        <f t="shared" ref="CA8" si="32">(AU8-BK8)/AU8</f>
        <v>#DIV/0!</v>
      </c>
      <c r="CB8" s="176">
        <f t="shared" ref="CB8" si="33">(AV8-BL8)/AV8</f>
        <v>2.5611175785797437E-2</v>
      </c>
    </row>
    <row r="9" spans="1:80" x14ac:dyDescent="0.25">
      <c r="A9" s="167" t="s">
        <v>99</v>
      </c>
      <c r="B9" s="36">
        <v>21</v>
      </c>
      <c r="C9" s="36" t="s">
        <v>141</v>
      </c>
      <c r="D9" s="36" t="s">
        <v>139</v>
      </c>
      <c r="E9" s="36" t="s">
        <v>142</v>
      </c>
      <c r="F9" s="168"/>
      <c r="G9" s="168">
        <v>44642</v>
      </c>
      <c r="H9" s="36" t="s">
        <v>124</v>
      </c>
      <c r="I9" s="169" t="s">
        <v>1</v>
      </c>
      <c r="J9" s="170" t="s">
        <v>89</v>
      </c>
      <c r="K9" s="167">
        <v>2.85</v>
      </c>
      <c r="L9" s="36">
        <v>7.4</v>
      </c>
      <c r="M9" s="36">
        <v>39.36</v>
      </c>
      <c r="N9" s="171">
        <v>8.85</v>
      </c>
      <c r="O9" s="167">
        <v>3.22</v>
      </c>
      <c r="P9" s="36">
        <v>4.8</v>
      </c>
      <c r="Q9" s="36">
        <v>32.57</v>
      </c>
      <c r="R9" s="36">
        <v>7.4</v>
      </c>
      <c r="S9" s="36">
        <v>0.24</v>
      </c>
      <c r="T9" s="36">
        <v>0</v>
      </c>
      <c r="U9" s="36">
        <v>10.27</v>
      </c>
      <c r="V9" s="36">
        <v>3.4</v>
      </c>
      <c r="W9" s="169">
        <v>4235</v>
      </c>
      <c r="X9" s="37">
        <f t="shared" ref="X9" si="34">(O9-K9)/K9</f>
        <v>0.12982456140350881</v>
      </c>
      <c r="Y9" s="38">
        <f t="shared" ref="Y9" si="35">(P9-L9)/L9</f>
        <v>-0.35135135135135143</v>
      </c>
      <c r="Z9" s="39">
        <f t="shared" ref="Z9" si="36">S9</f>
        <v>0.24</v>
      </c>
      <c r="AA9" s="39">
        <f t="shared" ref="AA9" si="37">T9</f>
        <v>0</v>
      </c>
      <c r="AB9" s="39">
        <f t="shared" ref="AB9" si="38">U9</f>
        <v>10.27</v>
      </c>
      <c r="AC9" s="40">
        <f t="shared" ref="AC9" si="39">V9</f>
        <v>3.4</v>
      </c>
      <c r="AD9" s="41">
        <f t="shared" ref="AD9" si="40">R9</f>
        <v>7.4</v>
      </c>
      <c r="AE9" s="172" t="str">
        <f t="shared" ref="AE9" si="41">J9</f>
        <v>Oil A</v>
      </c>
      <c r="AF9" s="61" t="str">
        <f t="shared" ref="AF9" si="42">A9</f>
        <v>B</v>
      </c>
      <c r="AG9" s="173">
        <v>0</v>
      </c>
      <c r="AH9" s="174">
        <v>231</v>
      </c>
      <c r="AI9" s="174">
        <v>1482</v>
      </c>
      <c r="AJ9" s="174">
        <v>0</v>
      </c>
      <c r="AK9" s="174">
        <v>0</v>
      </c>
      <c r="AL9" s="174">
        <v>2</v>
      </c>
      <c r="AM9" s="174">
        <v>0</v>
      </c>
      <c r="AN9" s="174">
        <v>806</v>
      </c>
      <c r="AO9" s="174">
        <v>0</v>
      </c>
      <c r="AP9" s="174">
        <v>0</v>
      </c>
      <c r="AQ9" s="174">
        <v>0</v>
      </c>
      <c r="AR9" s="174">
        <v>808</v>
      </c>
      <c r="AS9" s="174">
        <v>4</v>
      </c>
      <c r="AT9" s="174">
        <v>0</v>
      </c>
      <c r="AU9" s="174">
        <v>0</v>
      </c>
      <c r="AV9" s="174">
        <v>890</v>
      </c>
      <c r="AW9" s="174">
        <v>0</v>
      </c>
      <c r="AX9" s="174">
        <v>40</v>
      </c>
      <c r="AY9" s="174">
        <v>1394</v>
      </c>
      <c r="AZ9" s="174">
        <v>0</v>
      </c>
      <c r="BA9" s="174">
        <v>5</v>
      </c>
      <c r="BB9" s="174">
        <v>7</v>
      </c>
      <c r="BC9" s="174">
        <v>1</v>
      </c>
      <c r="BD9" s="174">
        <v>770</v>
      </c>
      <c r="BE9" s="174">
        <v>0</v>
      </c>
      <c r="BF9" s="174">
        <v>1</v>
      </c>
      <c r="BG9" s="174">
        <v>2</v>
      </c>
      <c r="BH9" s="174">
        <v>717</v>
      </c>
      <c r="BI9" s="174">
        <v>21</v>
      </c>
      <c r="BJ9" s="174">
        <v>4</v>
      </c>
      <c r="BK9" s="174">
        <v>0</v>
      </c>
      <c r="BL9" s="174">
        <v>814</v>
      </c>
      <c r="BM9" s="175" t="e">
        <f t="shared" ref="BM9" si="43">(AG9-AW9)/AG9</f>
        <v>#DIV/0!</v>
      </c>
      <c r="BN9" s="175">
        <f t="shared" ref="BN9" si="44">(AH9-AX9)/AH9</f>
        <v>0.82683982683982682</v>
      </c>
      <c r="BO9" s="175">
        <f t="shared" ref="BO9" si="45">(AI9-AY9)/AI9</f>
        <v>5.9379217273954114E-2</v>
      </c>
      <c r="BP9" s="175" t="e">
        <f t="shared" ref="BP9" si="46">(AJ9-AZ9)/AJ9</f>
        <v>#DIV/0!</v>
      </c>
      <c r="BQ9" s="175" t="e">
        <f t="shared" ref="BQ9" si="47">(AK9-BA9)/AK9</f>
        <v>#DIV/0!</v>
      </c>
      <c r="BR9" s="175">
        <f t="shared" ref="BR9" si="48">(AL9-BB9)/AL9</f>
        <v>-2.5</v>
      </c>
      <c r="BS9" s="175" t="e">
        <f t="shared" ref="BS9" si="49">(AM9-BC9)/AM9</f>
        <v>#DIV/0!</v>
      </c>
      <c r="BT9" s="175">
        <f t="shared" ref="BT9" si="50">(AN9-BD9)/AN9</f>
        <v>4.4665012406947889E-2</v>
      </c>
      <c r="BU9" s="175" t="e">
        <f t="shared" ref="BU9" si="51">(AO9-BE9)/AO9</f>
        <v>#DIV/0!</v>
      </c>
      <c r="BV9" s="175" t="e">
        <f t="shared" ref="BV9" si="52">(AP9-BF9)/AP9</f>
        <v>#DIV/0!</v>
      </c>
      <c r="BW9" s="175" t="e">
        <f t="shared" ref="BW9" si="53">(AQ9-BG9)/AQ9</f>
        <v>#DIV/0!</v>
      </c>
      <c r="BX9" s="175">
        <f t="shared" ref="BX9" si="54">(AR9-BH9)/AR9</f>
        <v>0.11262376237623763</v>
      </c>
      <c r="BY9" s="175">
        <f t="shared" ref="BY9" si="55">(AS9-BI9)/AS9</f>
        <v>-4.25</v>
      </c>
      <c r="BZ9" s="175" t="e">
        <f t="shared" ref="BZ9" si="56">(AT9-BJ9)/AT9</f>
        <v>#DIV/0!</v>
      </c>
      <c r="CA9" s="175" t="e">
        <f t="shared" ref="CA9" si="57">(AU9-BK9)/AU9</f>
        <v>#DIV/0!</v>
      </c>
      <c r="CB9" s="176">
        <f t="shared" ref="CB9" si="58">(AV9-BL9)/AV9</f>
        <v>8.5393258426966295E-2</v>
      </c>
    </row>
    <row r="10" spans="1:80" x14ac:dyDescent="0.25">
      <c r="A10" s="33" t="s">
        <v>85</v>
      </c>
      <c r="B10" s="31">
        <v>11</v>
      </c>
      <c r="C10" s="31">
        <v>1</v>
      </c>
      <c r="D10" s="31" t="s">
        <v>64</v>
      </c>
      <c r="E10" s="31" t="s">
        <v>88</v>
      </c>
      <c r="F10" s="31"/>
      <c r="G10" s="96"/>
      <c r="H10" s="31" t="s">
        <v>124</v>
      </c>
      <c r="I10" s="32" t="s">
        <v>99</v>
      </c>
      <c r="J10" s="34" t="s">
        <v>84</v>
      </c>
      <c r="K10" s="33">
        <v>2.8</v>
      </c>
      <c r="L10" s="31">
        <v>6.2</v>
      </c>
      <c r="M10" s="31">
        <v>37.83</v>
      </c>
      <c r="N10" s="34">
        <v>8.8800000000000008</v>
      </c>
      <c r="O10" s="33">
        <v>3.42</v>
      </c>
      <c r="P10" s="31">
        <v>3.2</v>
      </c>
      <c r="Q10" s="31">
        <v>31.13</v>
      </c>
      <c r="R10" s="31">
        <v>7.25</v>
      </c>
      <c r="S10" s="31">
        <v>0.7</v>
      </c>
      <c r="T10" s="31">
        <v>9</v>
      </c>
      <c r="U10" s="31">
        <v>14</v>
      </c>
      <c r="V10" s="31">
        <v>3.5</v>
      </c>
      <c r="W10" s="32">
        <v>4682</v>
      </c>
      <c r="X10" s="29">
        <f t="shared" si="0"/>
        <v>0.22142857142857147</v>
      </c>
      <c r="Y10" s="30">
        <f t="shared" si="1"/>
        <v>-0.48387096774193544</v>
      </c>
      <c r="Z10" s="25">
        <f t="shared" si="2"/>
        <v>0.7</v>
      </c>
      <c r="AA10" s="25">
        <f t="shared" si="3"/>
        <v>9</v>
      </c>
      <c r="AB10" s="25">
        <f t="shared" si="4"/>
        <v>14</v>
      </c>
      <c r="AC10" s="27">
        <f t="shared" si="5"/>
        <v>3.5</v>
      </c>
      <c r="AD10" s="28">
        <f t="shared" si="6"/>
        <v>7.25</v>
      </c>
      <c r="AE10" s="35" t="str">
        <f t="shared" si="7"/>
        <v>Oil B</v>
      </c>
      <c r="AF10" s="60" t="str">
        <f t="shared" si="8"/>
        <v>G</v>
      </c>
      <c r="AG10" s="57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9"/>
    </row>
    <row r="11" spans="1:80" x14ac:dyDescent="0.25">
      <c r="A11" s="33" t="s">
        <v>85</v>
      </c>
      <c r="B11" s="31">
        <v>17</v>
      </c>
      <c r="C11" s="31">
        <v>2</v>
      </c>
      <c r="D11" s="31" t="s">
        <v>19</v>
      </c>
      <c r="E11" s="31" t="s">
        <v>119</v>
      </c>
      <c r="F11" s="31"/>
      <c r="G11" s="96"/>
      <c r="H11" s="31" t="s">
        <v>124</v>
      </c>
      <c r="I11" s="32" t="s">
        <v>99</v>
      </c>
      <c r="J11" s="34" t="s">
        <v>84</v>
      </c>
      <c r="K11" s="33">
        <v>2.82</v>
      </c>
      <c r="L11" s="31">
        <v>6.3</v>
      </c>
      <c r="M11" s="31">
        <v>37.42</v>
      </c>
      <c r="N11" s="34">
        <v>8.9</v>
      </c>
      <c r="O11" s="33">
        <v>3.73</v>
      </c>
      <c r="P11" s="31">
        <v>3</v>
      </c>
      <c r="Q11" s="31">
        <v>32.31</v>
      </c>
      <c r="R11" s="31">
        <v>7.39</v>
      </c>
      <c r="S11" s="31">
        <v>0.7</v>
      </c>
      <c r="T11" s="31">
        <v>8</v>
      </c>
      <c r="U11" s="31">
        <v>14</v>
      </c>
      <c r="V11" s="31">
        <v>3.5</v>
      </c>
      <c r="W11" s="32">
        <v>4626</v>
      </c>
      <c r="X11" s="29">
        <f t="shared" si="0"/>
        <v>0.32269503546099298</v>
      </c>
      <c r="Y11" s="30">
        <f t="shared" si="1"/>
        <v>-0.52380952380952384</v>
      </c>
      <c r="Z11" s="25">
        <f t="shared" si="2"/>
        <v>0.7</v>
      </c>
      <c r="AA11" s="25">
        <f t="shared" si="3"/>
        <v>8</v>
      </c>
      <c r="AB11" s="25">
        <f t="shared" si="4"/>
        <v>14</v>
      </c>
      <c r="AC11" s="27">
        <f t="shared" si="5"/>
        <v>3.5</v>
      </c>
      <c r="AD11" s="28">
        <f t="shared" si="6"/>
        <v>7.39</v>
      </c>
      <c r="AE11" s="35" t="str">
        <f t="shared" si="7"/>
        <v>Oil B</v>
      </c>
      <c r="AF11" s="60" t="str">
        <f t="shared" si="8"/>
        <v>G</v>
      </c>
      <c r="AG11" s="57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9"/>
    </row>
    <row r="12" spans="1:80" ht="38" customHeight="1" x14ac:dyDescent="0.25">
      <c r="A12" s="33" t="s">
        <v>1</v>
      </c>
      <c r="B12" s="31">
        <v>13</v>
      </c>
      <c r="C12" s="31" t="s">
        <v>18</v>
      </c>
      <c r="D12" s="31" t="s">
        <v>19</v>
      </c>
      <c r="E12" s="31" t="s">
        <v>20</v>
      </c>
      <c r="F12" s="26">
        <v>44607</v>
      </c>
      <c r="G12" s="26">
        <v>44611</v>
      </c>
      <c r="H12" s="31" t="s">
        <v>93</v>
      </c>
      <c r="I12" s="32" t="s">
        <v>99</v>
      </c>
      <c r="J12" s="59" t="s">
        <v>92</v>
      </c>
      <c r="K12" s="33">
        <v>2.25</v>
      </c>
      <c r="L12" s="31">
        <v>6.03</v>
      </c>
      <c r="M12" s="31">
        <v>37.729999999999997</v>
      </c>
      <c r="N12" s="34">
        <v>8.92</v>
      </c>
      <c r="O12" s="33">
        <v>3.85</v>
      </c>
      <c r="P12" s="31">
        <v>2.98</v>
      </c>
      <c r="Q12" s="31">
        <v>34.11</v>
      </c>
      <c r="R12" s="31">
        <v>7.98</v>
      </c>
      <c r="S12" s="31">
        <v>0.5</v>
      </c>
      <c r="T12" s="31">
        <v>6.93</v>
      </c>
      <c r="U12" s="31">
        <v>4.68</v>
      </c>
      <c r="V12" s="31">
        <v>2.4</v>
      </c>
      <c r="W12" s="32">
        <v>4216</v>
      </c>
      <c r="X12" s="29">
        <f t="shared" si="0"/>
        <v>0.71111111111111114</v>
      </c>
      <c r="Y12" s="30">
        <f t="shared" si="1"/>
        <v>-0.50580431177446106</v>
      </c>
      <c r="Z12" s="25">
        <f t="shared" si="2"/>
        <v>0.5</v>
      </c>
      <c r="AA12" s="25">
        <f t="shared" si="3"/>
        <v>6.93</v>
      </c>
      <c r="AB12" s="25">
        <f t="shared" si="4"/>
        <v>4.68</v>
      </c>
      <c r="AC12" s="27">
        <f t="shared" si="5"/>
        <v>2.4</v>
      </c>
      <c r="AD12" s="28">
        <f t="shared" si="6"/>
        <v>7.98</v>
      </c>
      <c r="AE12" s="35" t="str">
        <f t="shared" si="7"/>
        <v>Oil B-1.5 hrs short
To be Re-Run</v>
      </c>
      <c r="AF12" s="60" t="str">
        <f t="shared" si="8"/>
        <v>A</v>
      </c>
      <c r="AG12" s="57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9"/>
    </row>
    <row r="13" spans="1:80" x14ac:dyDescent="0.25">
      <c r="A13" s="33" t="s">
        <v>1</v>
      </c>
      <c r="B13" s="31">
        <v>7</v>
      </c>
      <c r="C13" s="31" t="s">
        <v>122</v>
      </c>
      <c r="D13" s="31" t="s">
        <v>64</v>
      </c>
      <c r="E13" s="31" t="s">
        <v>123</v>
      </c>
      <c r="F13" s="67">
        <v>44624</v>
      </c>
      <c r="G13" s="67">
        <v>44627</v>
      </c>
      <c r="H13" s="31" t="s">
        <v>124</v>
      </c>
      <c r="I13" s="32" t="s">
        <v>99</v>
      </c>
      <c r="J13" s="34" t="s">
        <v>84</v>
      </c>
      <c r="K13" s="33">
        <v>2.12</v>
      </c>
      <c r="L13" s="31">
        <v>6.01</v>
      </c>
      <c r="M13" s="31">
        <v>37.631</v>
      </c>
      <c r="N13" s="34">
        <v>8.9510000000000005</v>
      </c>
      <c r="O13" s="33">
        <v>3.2</v>
      </c>
      <c r="P13" s="31">
        <v>2.54</v>
      </c>
      <c r="Q13" s="31">
        <v>34.630000000000003</v>
      </c>
      <c r="R13" s="31">
        <v>7.87</v>
      </c>
      <c r="S13" s="31">
        <v>0.57199999999999995</v>
      </c>
      <c r="T13" s="31">
        <v>7.68</v>
      </c>
      <c r="U13" s="31">
        <v>6.65</v>
      </c>
      <c r="V13" s="31">
        <v>3.6</v>
      </c>
      <c r="W13" s="32">
        <v>4377</v>
      </c>
      <c r="X13" s="29">
        <f t="shared" si="0"/>
        <v>0.50943396226415094</v>
      </c>
      <c r="Y13" s="30">
        <f t="shared" si="1"/>
        <v>-0.57737104825291174</v>
      </c>
      <c r="Z13" s="25">
        <f t="shared" si="2"/>
        <v>0.57199999999999995</v>
      </c>
      <c r="AA13" s="25">
        <f t="shared" si="3"/>
        <v>7.68</v>
      </c>
      <c r="AB13" s="25">
        <f t="shared" si="4"/>
        <v>6.65</v>
      </c>
      <c r="AC13" s="27">
        <f t="shared" si="5"/>
        <v>3.6</v>
      </c>
      <c r="AD13" s="28">
        <f t="shared" si="6"/>
        <v>7.87</v>
      </c>
      <c r="AE13" s="35" t="str">
        <f t="shared" si="7"/>
        <v>Oil B</v>
      </c>
      <c r="AF13" s="60" t="str">
        <f t="shared" si="8"/>
        <v>A</v>
      </c>
      <c r="AG13" s="8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54"/>
    </row>
    <row r="14" spans="1:80" x14ac:dyDescent="0.25">
      <c r="A14" s="33" t="s">
        <v>86</v>
      </c>
      <c r="B14" s="31">
        <v>4</v>
      </c>
      <c r="C14" s="31">
        <v>2</v>
      </c>
      <c r="D14" s="31" t="s">
        <v>57</v>
      </c>
      <c r="E14" s="31"/>
      <c r="F14" s="31"/>
      <c r="G14" s="26"/>
      <c r="H14" s="31" t="s">
        <v>124</v>
      </c>
      <c r="I14" s="32" t="s">
        <v>99</v>
      </c>
      <c r="J14" s="34" t="s">
        <v>84</v>
      </c>
      <c r="K14" s="33">
        <v>2.6</v>
      </c>
      <c r="L14" s="31">
        <v>5.5</v>
      </c>
      <c r="M14" s="31">
        <v>37.229999999999997</v>
      </c>
      <c r="N14" s="34">
        <v>8.8719999999999999</v>
      </c>
      <c r="O14" s="33">
        <v>4.3</v>
      </c>
      <c r="P14" s="31">
        <v>2.2000000000000002</v>
      </c>
      <c r="Q14" s="31">
        <v>33.06</v>
      </c>
      <c r="R14" s="31">
        <v>7.5049999999999999</v>
      </c>
      <c r="S14" s="31">
        <v>0.84299999999999997</v>
      </c>
      <c r="T14" s="31">
        <v>10.91</v>
      </c>
      <c r="U14" s="31">
        <v>16.91</v>
      </c>
      <c r="V14" s="31">
        <v>1.8</v>
      </c>
      <c r="W14" s="32"/>
      <c r="X14" s="29">
        <f t="shared" si="0"/>
        <v>0.65384615384615374</v>
      </c>
      <c r="Y14" s="30">
        <f t="shared" si="1"/>
        <v>-0.6</v>
      </c>
      <c r="Z14" s="25">
        <f t="shared" si="2"/>
        <v>0.84299999999999997</v>
      </c>
      <c r="AA14" s="25">
        <f t="shared" si="3"/>
        <v>10.91</v>
      </c>
      <c r="AB14" s="25">
        <f t="shared" si="4"/>
        <v>16.91</v>
      </c>
      <c r="AC14" s="27">
        <f t="shared" si="5"/>
        <v>1.8</v>
      </c>
      <c r="AD14" s="28">
        <f t="shared" si="6"/>
        <v>7.5049999999999999</v>
      </c>
      <c r="AE14" s="35" t="str">
        <f t="shared" si="7"/>
        <v>Oil B</v>
      </c>
      <c r="AF14" s="60" t="str">
        <f t="shared" si="8"/>
        <v>D</v>
      </c>
      <c r="AG14" s="57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9"/>
    </row>
    <row r="15" spans="1:80" x14ac:dyDescent="0.25">
      <c r="A15" s="150" t="s">
        <v>99</v>
      </c>
      <c r="B15" s="151">
        <v>9</v>
      </c>
      <c r="C15" s="151" t="s">
        <v>121</v>
      </c>
      <c r="D15" s="151" t="s">
        <v>64</v>
      </c>
      <c r="E15" s="151" t="s">
        <v>98</v>
      </c>
      <c r="F15" s="152">
        <v>44615</v>
      </c>
      <c r="G15" s="152">
        <v>44623</v>
      </c>
      <c r="H15" s="151" t="s">
        <v>124</v>
      </c>
      <c r="I15" s="153" t="s">
        <v>99</v>
      </c>
      <c r="J15" s="154" t="s">
        <v>84</v>
      </c>
      <c r="K15" s="150">
        <v>2.67</v>
      </c>
      <c r="L15" s="151">
        <v>5.9</v>
      </c>
      <c r="M15" s="151">
        <v>40.5</v>
      </c>
      <c r="N15" s="155">
        <v>8.89</v>
      </c>
      <c r="O15" s="150">
        <v>4.3</v>
      </c>
      <c r="P15" s="151">
        <v>2.4</v>
      </c>
      <c r="Q15" s="151">
        <v>32.36</v>
      </c>
      <c r="R15" s="151">
        <v>7.3</v>
      </c>
      <c r="S15" s="151">
        <v>0.72</v>
      </c>
      <c r="T15" s="151">
        <v>0</v>
      </c>
      <c r="U15" s="151">
        <v>0</v>
      </c>
      <c r="V15" s="151">
        <v>3.1</v>
      </c>
      <c r="W15" s="153">
        <v>4228</v>
      </c>
      <c r="X15" s="156">
        <f t="shared" si="0"/>
        <v>0.61048689138576773</v>
      </c>
      <c r="Y15" s="157">
        <f t="shared" si="1"/>
        <v>-0.59322033898305093</v>
      </c>
      <c r="Z15" s="158">
        <f t="shared" si="2"/>
        <v>0.72</v>
      </c>
      <c r="AA15" s="158">
        <f t="shared" si="3"/>
        <v>0</v>
      </c>
      <c r="AB15" s="158">
        <f t="shared" si="4"/>
        <v>0</v>
      </c>
      <c r="AC15" s="159">
        <f t="shared" si="5"/>
        <v>3.1</v>
      </c>
      <c r="AD15" s="160">
        <f t="shared" si="6"/>
        <v>7.3</v>
      </c>
      <c r="AE15" s="161" t="str">
        <f t="shared" si="7"/>
        <v>Oil B</v>
      </c>
      <c r="AF15" s="162" t="str">
        <f t="shared" si="8"/>
        <v>B</v>
      </c>
      <c r="AG15" s="163">
        <v>0</v>
      </c>
      <c r="AH15" s="164">
        <v>224</v>
      </c>
      <c r="AI15" s="164">
        <v>2251</v>
      </c>
      <c r="AJ15" s="164">
        <v>0</v>
      </c>
      <c r="AK15" s="164">
        <v>0</v>
      </c>
      <c r="AL15" s="164">
        <v>1</v>
      </c>
      <c r="AM15" s="164">
        <v>0</v>
      </c>
      <c r="AN15" s="164">
        <v>8</v>
      </c>
      <c r="AO15" s="164">
        <v>0</v>
      </c>
      <c r="AP15" s="164">
        <v>811</v>
      </c>
      <c r="AQ15" s="164">
        <v>0</v>
      </c>
      <c r="AR15" s="164">
        <v>750</v>
      </c>
      <c r="AS15" s="164">
        <v>13</v>
      </c>
      <c r="AT15" s="164">
        <v>1</v>
      </c>
      <c r="AU15" s="164">
        <v>0</v>
      </c>
      <c r="AV15" s="164">
        <v>886</v>
      </c>
      <c r="AW15" s="164">
        <v>0</v>
      </c>
      <c r="AX15" s="164">
        <v>23</v>
      </c>
      <c r="AY15" s="164">
        <v>1921</v>
      </c>
      <c r="AZ15" s="164">
        <v>0</v>
      </c>
      <c r="BA15" s="164">
        <v>14</v>
      </c>
      <c r="BB15" s="164">
        <v>8</v>
      </c>
      <c r="BC15" s="164">
        <v>0</v>
      </c>
      <c r="BD15" s="164">
        <v>8</v>
      </c>
      <c r="BE15" s="164">
        <v>1</v>
      </c>
      <c r="BF15" s="164">
        <v>748</v>
      </c>
      <c r="BG15" s="164">
        <v>3</v>
      </c>
      <c r="BH15" s="164">
        <v>744</v>
      </c>
      <c r="BI15" s="164">
        <v>32</v>
      </c>
      <c r="BJ15" s="164">
        <v>4</v>
      </c>
      <c r="BK15" s="164">
        <v>0</v>
      </c>
      <c r="BL15" s="164">
        <v>831</v>
      </c>
      <c r="BM15" s="165" t="e">
        <f t="shared" ref="BM15:CB15" si="59">(AG15-AW15)/AG15</f>
        <v>#DIV/0!</v>
      </c>
      <c r="BN15" s="165">
        <f t="shared" si="59"/>
        <v>0.8973214285714286</v>
      </c>
      <c r="BO15" s="165">
        <f t="shared" si="59"/>
        <v>0.14660151043980454</v>
      </c>
      <c r="BP15" s="165" t="e">
        <f t="shared" si="59"/>
        <v>#DIV/0!</v>
      </c>
      <c r="BQ15" s="165" t="e">
        <f t="shared" si="59"/>
        <v>#DIV/0!</v>
      </c>
      <c r="BR15" s="165">
        <f t="shared" si="59"/>
        <v>-7</v>
      </c>
      <c r="BS15" s="165" t="e">
        <f t="shared" si="59"/>
        <v>#DIV/0!</v>
      </c>
      <c r="BT15" s="165">
        <f t="shared" si="59"/>
        <v>0</v>
      </c>
      <c r="BU15" s="165" t="e">
        <f t="shared" si="59"/>
        <v>#DIV/0!</v>
      </c>
      <c r="BV15" s="165">
        <f t="shared" si="59"/>
        <v>7.7681874229346484E-2</v>
      </c>
      <c r="BW15" s="165" t="e">
        <f t="shared" si="59"/>
        <v>#DIV/0!</v>
      </c>
      <c r="BX15" s="165">
        <f t="shared" si="59"/>
        <v>8.0000000000000002E-3</v>
      </c>
      <c r="BY15" s="165">
        <f t="shared" si="59"/>
        <v>-1.4615384615384615</v>
      </c>
      <c r="BZ15" s="165">
        <f t="shared" si="59"/>
        <v>-3</v>
      </c>
      <c r="CA15" s="165" t="e">
        <f t="shared" si="59"/>
        <v>#DIV/0!</v>
      </c>
      <c r="CB15" s="166">
        <f t="shared" si="59"/>
        <v>6.2076749435665914E-2</v>
      </c>
    </row>
    <row r="16" spans="1:80" x14ac:dyDescent="0.25">
      <c r="A16" s="150" t="s">
        <v>99</v>
      </c>
      <c r="B16" s="151">
        <v>15</v>
      </c>
      <c r="C16" s="151" t="s">
        <v>135</v>
      </c>
      <c r="D16" s="151" t="s">
        <v>136</v>
      </c>
      <c r="E16" s="151" t="s">
        <v>137</v>
      </c>
      <c r="F16" s="152"/>
      <c r="G16" s="152"/>
      <c r="H16" s="151"/>
      <c r="I16" s="153" t="s">
        <v>99</v>
      </c>
      <c r="J16" s="154"/>
      <c r="K16" s="150"/>
      <c r="L16" s="151"/>
      <c r="M16" s="151"/>
      <c r="N16" s="155"/>
      <c r="O16" s="150"/>
      <c r="P16" s="151"/>
      <c r="Q16" s="151"/>
      <c r="R16" s="151"/>
      <c r="S16" s="151"/>
      <c r="T16" s="151"/>
      <c r="U16" s="151"/>
      <c r="V16" s="151"/>
      <c r="W16" s="153"/>
      <c r="X16" s="156" t="e">
        <f t="shared" ref="X16" si="60">(O16-K16)/K16</f>
        <v>#DIV/0!</v>
      </c>
      <c r="Y16" s="157" t="e">
        <f t="shared" ref="Y16" si="61">(P16-L16)/L16</f>
        <v>#DIV/0!</v>
      </c>
      <c r="Z16" s="158">
        <f t="shared" ref="Z16" si="62">S16</f>
        <v>0</v>
      </c>
      <c r="AA16" s="158">
        <f t="shared" ref="AA16" si="63">T16</f>
        <v>0</v>
      </c>
      <c r="AB16" s="158">
        <f t="shared" ref="AB16" si="64">U16</f>
        <v>0</v>
      </c>
      <c r="AC16" s="159">
        <f t="shared" ref="AC16" si="65">V16</f>
        <v>0</v>
      </c>
      <c r="AD16" s="160">
        <f t="shared" ref="AD16" si="66">R16</f>
        <v>0</v>
      </c>
      <c r="AE16" s="161">
        <f t="shared" ref="AE16" si="67">J16</f>
        <v>0</v>
      </c>
      <c r="AF16" s="162" t="str">
        <f t="shared" ref="AF16" si="68">A16</f>
        <v>B</v>
      </c>
      <c r="AG16" s="163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5" t="e">
        <f t="shared" ref="BM16" si="69">(AG16-AW16)/AG16</f>
        <v>#DIV/0!</v>
      </c>
      <c r="BN16" s="165" t="e">
        <f t="shared" ref="BN16" si="70">(AH16-AX16)/AH16</f>
        <v>#DIV/0!</v>
      </c>
      <c r="BO16" s="165" t="e">
        <f t="shared" ref="BO16" si="71">(AI16-AY16)/AI16</f>
        <v>#DIV/0!</v>
      </c>
      <c r="BP16" s="165" t="e">
        <f t="shared" ref="BP16" si="72">(AJ16-AZ16)/AJ16</f>
        <v>#DIV/0!</v>
      </c>
      <c r="BQ16" s="165" t="e">
        <f t="shared" ref="BQ16" si="73">(AK16-BA16)/AK16</f>
        <v>#DIV/0!</v>
      </c>
      <c r="BR16" s="165" t="e">
        <f t="shared" ref="BR16" si="74">(AL16-BB16)/AL16</f>
        <v>#DIV/0!</v>
      </c>
      <c r="BS16" s="165" t="e">
        <f t="shared" ref="BS16" si="75">(AM16-BC16)/AM16</f>
        <v>#DIV/0!</v>
      </c>
      <c r="BT16" s="165" t="e">
        <f t="shared" ref="BT16" si="76">(AN16-BD16)/AN16</f>
        <v>#DIV/0!</v>
      </c>
      <c r="BU16" s="165" t="e">
        <f t="shared" ref="BU16" si="77">(AO16-BE16)/AO16</f>
        <v>#DIV/0!</v>
      </c>
      <c r="BV16" s="165" t="e">
        <f t="shared" ref="BV16" si="78">(AP16-BF16)/AP16</f>
        <v>#DIV/0!</v>
      </c>
      <c r="BW16" s="165" t="e">
        <f t="shared" ref="BW16" si="79">(AQ16-BG16)/AQ16</f>
        <v>#DIV/0!</v>
      </c>
      <c r="BX16" s="165" t="e">
        <f t="shared" ref="BX16" si="80">(AR16-BH16)/AR16</f>
        <v>#DIV/0!</v>
      </c>
      <c r="BY16" s="165" t="e">
        <f t="shared" ref="BY16" si="81">(AS16-BI16)/AS16</f>
        <v>#DIV/0!</v>
      </c>
      <c r="BZ16" s="165" t="e">
        <f t="shared" ref="BZ16" si="82">(AT16-BJ16)/AT16</f>
        <v>#DIV/0!</v>
      </c>
      <c r="CA16" s="165" t="e">
        <f t="shared" ref="CA16" si="83">(AU16-BK16)/AU16</f>
        <v>#DIV/0!</v>
      </c>
      <c r="CB16" s="166" t="e">
        <f t="shared" ref="CB16" si="84">(AV16-BL16)/AV16</f>
        <v>#DIV/0!</v>
      </c>
    </row>
    <row r="17" spans="1:80" x14ac:dyDescent="0.25">
      <c r="A17" s="33"/>
      <c r="B17" s="31"/>
      <c r="C17" s="31"/>
      <c r="D17" s="31"/>
      <c r="E17" s="31"/>
      <c r="F17" s="31"/>
      <c r="G17" s="26"/>
      <c r="H17" s="31"/>
      <c r="I17" s="32"/>
      <c r="J17" s="34"/>
      <c r="K17" s="33"/>
      <c r="L17" s="31"/>
      <c r="M17" s="31"/>
      <c r="N17" s="34"/>
      <c r="O17" s="33"/>
      <c r="P17" s="31"/>
      <c r="Q17" s="31"/>
      <c r="R17" s="31"/>
      <c r="S17" s="31"/>
      <c r="T17" s="31"/>
      <c r="U17" s="31"/>
      <c r="V17" s="31"/>
      <c r="W17" s="32"/>
      <c r="X17" s="29" t="e">
        <f t="shared" ref="X17" si="85">(O17-K17)/K17</f>
        <v>#DIV/0!</v>
      </c>
      <c r="Y17" s="30" t="e">
        <f t="shared" ref="Y17" si="86">(P17-L17)/L17</f>
        <v>#DIV/0!</v>
      </c>
      <c r="Z17" s="25">
        <f t="shared" ref="Z17" si="87">S17</f>
        <v>0</v>
      </c>
      <c r="AA17" s="25">
        <f t="shared" ref="AA17" si="88">T17</f>
        <v>0</v>
      </c>
      <c r="AB17" s="25">
        <f t="shared" ref="AB17" si="89">U17</f>
        <v>0</v>
      </c>
      <c r="AC17" s="27">
        <f t="shared" ref="AC17" si="90">V17</f>
        <v>0</v>
      </c>
      <c r="AD17" s="28">
        <f t="shared" ref="AD17" si="91">R17</f>
        <v>0</v>
      </c>
      <c r="AE17" s="35">
        <f t="shared" ref="AE17" si="92">J17</f>
        <v>0</v>
      </c>
      <c r="AF17" s="60">
        <f t="shared" ref="AF17" si="93">A17</f>
        <v>0</v>
      </c>
      <c r="AG17" s="20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42"/>
    </row>
    <row r="18" spans="1:80" ht="13" thickBot="1" x14ac:dyDescent="0.3">
      <c r="A18" s="33"/>
      <c r="B18" s="31"/>
      <c r="C18" s="31"/>
      <c r="D18" s="31"/>
      <c r="E18" s="31"/>
      <c r="F18" s="31"/>
      <c r="G18" s="26"/>
      <c r="H18" s="31"/>
      <c r="I18" s="32"/>
      <c r="J18" s="34"/>
      <c r="K18" s="33"/>
      <c r="L18" s="31"/>
      <c r="M18" s="31"/>
      <c r="N18" s="34"/>
      <c r="O18" s="33"/>
      <c r="P18" s="31"/>
      <c r="Q18" s="31"/>
      <c r="R18" s="31"/>
      <c r="S18" s="31"/>
      <c r="T18" s="31"/>
      <c r="U18" s="52"/>
      <c r="V18" s="52"/>
      <c r="W18" s="32"/>
      <c r="X18" s="29" t="e">
        <f t="shared" ref="X18" si="94">(O18-K18)/K18</f>
        <v>#DIV/0!</v>
      </c>
      <c r="Y18" s="30" t="e">
        <f t="shared" ref="Y18" si="95">(P18-L18)/L18</f>
        <v>#DIV/0!</v>
      </c>
      <c r="Z18" s="25">
        <f t="shared" ref="Z18" si="96">S18</f>
        <v>0</v>
      </c>
      <c r="AA18" s="25">
        <f t="shared" ref="AA18" si="97">T18</f>
        <v>0</v>
      </c>
      <c r="AB18" s="25">
        <f t="shared" ref="AB18" si="98">U18</f>
        <v>0</v>
      </c>
      <c r="AC18" s="27">
        <f t="shared" ref="AC18" si="99">V18</f>
        <v>0</v>
      </c>
      <c r="AD18" s="28">
        <f t="shared" ref="AD18" si="100">R18</f>
        <v>0</v>
      </c>
      <c r="AE18" s="35">
        <f t="shared" ref="AE18" si="101">J18</f>
        <v>0</v>
      </c>
      <c r="AF18" s="60">
        <f t="shared" ref="AF18" si="102">A18</f>
        <v>0</v>
      </c>
      <c r="AG18" s="8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85"/>
    </row>
    <row r="19" spans="1:80" ht="13.5" customHeight="1" x14ac:dyDescent="0.25">
      <c r="U19" s="182" t="s">
        <v>144</v>
      </c>
      <c r="V19" s="185" t="s">
        <v>23</v>
      </c>
      <c r="W19" s="177" t="s">
        <v>24</v>
      </c>
      <c r="X19" s="46" t="s">
        <v>28</v>
      </c>
      <c r="Y19" s="45" t="s">
        <v>120</v>
      </c>
      <c r="Z19" s="45" t="s">
        <v>31</v>
      </c>
      <c r="AA19" s="45" t="s">
        <v>34</v>
      </c>
      <c r="AB19" s="45" t="s">
        <v>37</v>
      </c>
      <c r="AC19" s="45" t="s">
        <v>40</v>
      </c>
      <c r="AD19" s="143" t="s">
        <v>95</v>
      </c>
      <c r="BM19" s="141" t="s">
        <v>117</v>
      </c>
      <c r="BN19" s="141"/>
      <c r="BO19" s="141"/>
      <c r="BP19" s="141"/>
      <c r="BQ19" s="141"/>
      <c r="BR19" s="141"/>
      <c r="BS19" s="141"/>
      <c r="BT19" s="141"/>
      <c r="BU19" s="141"/>
      <c r="BV19" s="141"/>
    </row>
    <row r="20" spans="1:80" ht="37.5" customHeight="1" x14ac:dyDescent="0.25">
      <c r="U20" s="183"/>
      <c r="V20" s="186"/>
      <c r="W20" s="178" t="s">
        <v>25</v>
      </c>
      <c r="X20" s="47" t="s">
        <v>29</v>
      </c>
      <c r="Y20" s="31" t="s">
        <v>91</v>
      </c>
      <c r="Z20" s="31" t="s">
        <v>32</v>
      </c>
      <c r="AA20" s="31" t="s">
        <v>35</v>
      </c>
      <c r="AB20" s="31" t="s">
        <v>38</v>
      </c>
      <c r="AC20" s="31" t="s">
        <v>40</v>
      </c>
      <c r="AD20" s="144"/>
    </row>
    <row r="21" spans="1:80" x14ac:dyDescent="0.25">
      <c r="U21" s="183"/>
      <c r="V21" s="186" t="s">
        <v>94</v>
      </c>
      <c r="W21" s="179" t="s">
        <v>24</v>
      </c>
      <c r="X21" s="48">
        <v>1.4598540145985606E-2</v>
      </c>
      <c r="Y21" s="43">
        <v>-0.46453900709219897</v>
      </c>
      <c r="Z21" s="44">
        <v>0.43133333333333335</v>
      </c>
      <c r="AA21" s="44">
        <v>8.5586666666666673</v>
      </c>
      <c r="AB21" s="44">
        <v>16.636666666666667</v>
      </c>
      <c r="AC21" s="36">
        <v>2.4</v>
      </c>
      <c r="AD21" s="144"/>
    </row>
    <row r="22" spans="1:80" ht="13" thickBot="1" x14ac:dyDescent="0.3">
      <c r="U22" s="184"/>
      <c r="V22" s="187"/>
      <c r="W22" s="180" t="s">
        <v>25</v>
      </c>
      <c r="X22" s="49">
        <v>0.2695214105793452</v>
      </c>
      <c r="Y22" s="50">
        <v>-0.65753424657534199</v>
      </c>
      <c r="Z22" s="51">
        <v>0.71499999999999997</v>
      </c>
      <c r="AA22" s="51">
        <v>9.5173333333333332</v>
      </c>
      <c r="AB22" s="51">
        <v>13.423333333333334</v>
      </c>
      <c r="AC22" s="52">
        <v>2.4</v>
      </c>
      <c r="AD22" s="145"/>
    </row>
    <row r="23" spans="1:80" ht="73" customHeight="1" thickTop="1" thickBot="1" x14ac:dyDescent="0.3">
      <c r="V23" s="181" t="s">
        <v>22</v>
      </c>
      <c r="W23" s="142"/>
      <c r="X23" s="53" t="s">
        <v>27</v>
      </c>
      <c r="Y23" s="54" t="s">
        <v>26</v>
      </c>
      <c r="Z23" s="54" t="s">
        <v>30</v>
      </c>
      <c r="AA23" s="54" t="s">
        <v>33</v>
      </c>
      <c r="AB23" s="54" t="s">
        <v>36</v>
      </c>
      <c r="AC23" s="54" t="s">
        <v>39</v>
      </c>
      <c r="AD23" s="55" t="s">
        <v>41</v>
      </c>
    </row>
    <row r="25" spans="1:80" ht="13" thickBot="1" x14ac:dyDescent="0.3"/>
    <row r="26" spans="1:80" ht="13.5" thickBot="1" x14ac:dyDescent="0.3">
      <c r="AE26" s="110" t="s">
        <v>9</v>
      </c>
      <c r="AF26" s="111" t="s">
        <v>10</v>
      </c>
    </row>
    <row r="27" spans="1:80" x14ac:dyDescent="0.25">
      <c r="AC27" s="132" t="s">
        <v>23</v>
      </c>
      <c r="AD27" s="45" t="s">
        <v>24</v>
      </c>
      <c r="AE27" s="39" t="s">
        <v>28</v>
      </c>
      <c r="AF27" s="40" t="s">
        <v>120</v>
      </c>
    </row>
    <row r="28" spans="1:80" ht="13" thickBot="1" x14ac:dyDescent="0.3">
      <c r="AC28" s="133"/>
      <c r="AD28" s="108" t="s">
        <v>25</v>
      </c>
      <c r="AE28" s="108" t="s">
        <v>29</v>
      </c>
      <c r="AF28" s="109" t="s">
        <v>91</v>
      </c>
    </row>
    <row r="29" spans="1:80" ht="13" x14ac:dyDescent="0.25">
      <c r="AC29" s="105" t="s">
        <v>129</v>
      </c>
      <c r="AD29" s="106" t="s">
        <v>24</v>
      </c>
      <c r="AE29" s="106" t="s">
        <v>29</v>
      </c>
      <c r="AF29" s="107" t="s">
        <v>130</v>
      </c>
    </row>
    <row r="30" spans="1:80" ht="13.5" thickBot="1" x14ac:dyDescent="0.3">
      <c r="AC30" s="102" t="s">
        <v>133</v>
      </c>
      <c r="AD30" s="103" t="s">
        <v>25</v>
      </c>
      <c r="AE30" s="103" t="s">
        <v>131</v>
      </c>
      <c r="AF30" s="104" t="s">
        <v>132</v>
      </c>
    </row>
  </sheetData>
  <sortState xmlns:xlrd2="http://schemas.microsoft.com/office/spreadsheetml/2017/richdata2" ref="A3:CB15">
    <sortCondition ref="I3:I15"/>
  </sortState>
  <mergeCells count="13">
    <mergeCell ref="AC27:AC28"/>
    <mergeCell ref="K1:N1"/>
    <mergeCell ref="O1:W1"/>
    <mergeCell ref="A1:J1"/>
    <mergeCell ref="BM1:CB1"/>
    <mergeCell ref="BM19:BV19"/>
    <mergeCell ref="V23:W23"/>
    <mergeCell ref="V21:V22"/>
    <mergeCell ref="V19:V20"/>
    <mergeCell ref="AD19:AD22"/>
    <mergeCell ref="AG1:AV1"/>
    <mergeCell ref="AW1:BL1"/>
    <mergeCell ref="U19:U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47081-CE44-4A16-829F-89AAA2D82DA2}">
  <dimension ref="A1:F16"/>
  <sheetViews>
    <sheetView zoomScale="140" zoomScaleNormal="140" workbookViewId="0">
      <selection activeCell="I10" sqref="I10"/>
    </sheetView>
  </sheetViews>
  <sheetFormatPr defaultRowHeight="12.5" x14ac:dyDescent="0.25"/>
  <cols>
    <col min="1" max="6" width="15.6328125" customWidth="1"/>
  </cols>
  <sheetData>
    <row r="1" spans="1:6" ht="13.5" thickBot="1" x14ac:dyDescent="0.3">
      <c r="A1" s="148" t="s">
        <v>42</v>
      </c>
      <c r="B1" s="149"/>
      <c r="C1" s="123" t="s">
        <v>43</v>
      </c>
      <c r="D1" s="123" t="s">
        <v>44</v>
      </c>
      <c r="E1" s="148" t="s">
        <v>45</v>
      </c>
      <c r="F1" s="149"/>
    </row>
    <row r="2" spans="1:6" ht="26.5" thickBot="1" x14ac:dyDescent="0.3">
      <c r="A2" s="112" t="s">
        <v>46</v>
      </c>
      <c r="B2" s="113" t="s">
        <v>47</v>
      </c>
      <c r="C2" s="112" t="s">
        <v>46</v>
      </c>
      <c r="D2" s="112" t="s">
        <v>46</v>
      </c>
      <c r="E2" s="113" t="s">
        <v>46</v>
      </c>
      <c r="F2" s="113" t="s">
        <v>47</v>
      </c>
    </row>
    <row r="3" spans="1:6" ht="29.5" thickTop="1" x14ac:dyDescent="0.25">
      <c r="A3" s="4" t="s">
        <v>48</v>
      </c>
      <c r="B3" s="6" t="s">
        <v>50</v>
      </c>
      <c r="C3" s="124" t="s">
        <v>51</v>
      </c>
      <c r="D3" s="124" t="s">
        <v>52</v>
      </c>
      <c r="E3" s="6" t="s">
        <v>54</v>
      </c>
      <c r="F3" s="6" t="s">
        <v>55</v>
      </c>
    </row>
    <row r="4" spans="1:6" ht="29.5" thickBot="1" x14ac:dyDescent="0.3">
      <c r="A4" s="5" t="s">
        <v>49</v>
      </c>
      <c r="B4" s="7" t="s">
        <v>49</v>
      </c>
      <c r="C4" s="125" t="s">
        <v>49</v>
      </c>
      <c r="D4" s="125" t="s">
        <v>53</v>
      </c>
      <c r="E4" s="7" t="s">
        <v>53</v>
      </c>
      <c r="F4" s="7" t="s">
        <v>53</v>
      </c>
    </row>
    <row r="5" spans="1:6" ht="15" thickBot="1" x14ac:dyDescent="0.3">
      <c r="A5" s="5" t="s">
        <v>56</v>
      </c>
      <c r="B5" s="7" t="s">
        <v>56</v>
      </c>
      <c r="C5" s="125" t="s">
        <v>57</v>
      </c>
      <c r="D5" s="125" t="s">
        <v>57</v>
      </c>
      <c r="E5" s="7" t="s">
        <v>56</v>
      </c>
      <c r="F5" s="7" t="s">
        <v>56</v>
      </c>
    </row>
    <row r="6" spans="1:6" ht="29" x14ac:dyDescent="0.25">
      <c r="A6" s="114" t="s">
        <v>58</v>
      </c>
      <c r="B6" s="115" t="s">
        <v>59</v>
      </c>
      <c r="C6" s="126" t="s">
        <v>60</v>
      </c>
      <c r="D6" s="126" t="s">
        <v>61</v>
      </c>
      <c r="E6" s="115" t="s">
        <v>62</v>
      </c>
      <c r="F6" s="116" t="s">
        <v>63</v>
      </c>
    </row>
    <row r="7" spans="1:6" ht="29.5" thickBot="1" x14ac:dyDescent="0.3">
      <c r="A7" s="8" t="s">
        <v>53</v>
      </c>
      <c r="B7" s="9" t="s">
        <v>53</v>
      </c>
      <c r="C7" s="127" t="s">
        <v>53</v>
      </c>
      <c r="D7" s="127" t="s">
        <v>49</v>
      </c>
      <c r="E7" s="9" t="s">
        <v>49</v>
      </c>
      <c r="F7" s="10" t="s">
        <v>49</v>
      </c>
    </row>
    <row r="8" spans="1:6" ht="15" thickBot="1" x14ac:dyDescent="0.3">
      <c r="A8" s="8" t="s">
        <v>64</v>
      </c>
      <c r="B8" s="9" t="s">
        <v>64</v>
      </c>
      <c r="C8" s="127" t="s">
        <v>64</v>
      </c>
      <c r="D8" s="127" t="s">
        <v>64</v>
      </c>
      <c r="E8" s="9" t="s">
        <v>64</v>
      </c>
      <c r="F8" s="10" t="s">
        <v>65</v>
      </c>
    </row>
    <row r="9" spans="1:6" ht="29" x14ac:dyDescent="0.25">
      <c r="A9" s="117" t="s">
        <v>66</v>
      </c>
      <c r="B9" s="118" t="s">
        <v>67</v>
      </c>
      <c r="C9" s="128" t="s">
        <v>68</v>
      </c>
      <c r="D9" s="130" t="s">
        <v>69</v>
      </c>
      <c r="E9" s="119" t="s">
        <v>70</v>
      </c>
      <c r="F9" s="118" t="s">
        <v>71</v>
      </c>
    </row>
    <row r="10" spans="1:6" ht="29.5" thickBot="1" x14ac:dyDescent="0.3">
      <c r="A10" s="11" t="s">
        <v>49</v>
      </c>
      <c r="B10" s="12" t="s">
        <v>49</v>
      </c>
      <c r="C10" s="129" t="s">
        <v>49</v>
      </c>
      <c r="D10" s="131" t="s">
        <v>53</v>
      </c>
      <c r="E10" s="15" t="s">
        <v>53</v>
      </c>
      <c r="F10" s="12" t="s">
        <v>53</v>
      </c>
    </row>
    <row r="11" spans="1:6" ht="15" thickBot="1" x14ac:dyDescent="0.3">
      <c r="A11" s="11" t="s">
        <v>19</v>
      </c>
      <c r="B11" s="12" t="s">
        <v>72</v>
      </c>
      <c r="C11" s="129" t="s">
        <v>43</v>
      </c>
      <c r="D11" s="131" t="s">
        <v>44</v>
      </c>
      <c r="E11" s="15" t="s">
        <v>19</v>
      </c>
      <c r="F11" s="12" t="s">
        <v>72</v>
      </c>
    </row>
    <row r="12" spans="1:6" ht="29" x14ac:dyDescent="0.25">
      <c r="A12" s="120" t="s">
        <v>73</v>
      </c>
      <c r="B12" s="121" t="s">
        <v>74</v>
      </c>
      <c r="C12" s="128" t="s">
        <v>75</v>
      </c>
      <c r="D12" s="130" t="s">
        <v>76</v>
      </c>
      <c r="E12" s="122" t="s">
        <v>77</v>
      </c>
      <c r="F12" s="122" t="s">
        <v>78</v>
      </c>
    </row>
    <row r="13" spans="1:6" ht="29.5" thickBot="1" x14ac:dyDescent="0.3">
      <c r="A13" s="16" t="s">
        <v>53</v>
      </c>
      <c r="B13" s="17" t="s">
        <v>53</v>
      </c>
      <c r="C13" s="129" t="s">
        <v>53</v>
      </c>
      <c r="D13" s="131" t="s">
        <v>49</v>
      </c>
      <c r="E13" s="18" t="s">
        <v>49</v>
      </c>
      <c r="F13" s="18" t="s">
        <v>49</v>
      </c>
    </row>
    <row r="14" spans="1:6" ht="15" thickBot="1" x14ac:dyDescent="0.3">
      <c r="A14" s="16" t="s">
        <v>79</v>
      </c>
      <c r="B14" s="17" t="s">
        <v>79</v>
      </c>
      <c r="C14" s="13" t="s">
        <v>43</v>
      </c>
      <c r="D14" s="14" t="s">
        <v>44</v>
      </c>
      <c r="E14" s="18" t="s">
        <v>45</v>
      </c>
      <c r="F14" s="18" t="s">
        <v>45</v>
      </c>
    </row>
    <row r="15" spans="1:6" ht="14.5" x14ac:dyDescent="0.25">
      <c r="A15" s="2" t="s">
        <v>81</v>
      </c>
    </row>
    <row r="16" spans="1:6" ht="14.5" x14ac:dyDescent="0.25">
      <c r="A16" s="19" t="s">
        <v>80</v>
      </c>
    </row>
  </sheetData>
  <mergeCells count="2">
    <mergeCell ref="A1:B1"/>
    <mergeCell ref="E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 Data</vt:lpstr>
      <vt:lpstr>Matrix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Deegan, Michael (M.D.)</dc:creator>
  <cp:lastModifiedBy>Deegan, Michael (M.D.)</cp:lastModifiedBy>
  <dcterms:created xsi:type="dcterms:W3CDTF">2022-03-08T17:29:09Z</dcterms:created>
  <dcterms:modified xsi:type="dcterms:W3CDTF">2022-04-05T14:19:10Z</dcterms:modified>
</cp:coreProperties>
</file>