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firstSheet="2" activeTab="5"/>
  </bookViews>
  <sheets>
    <sheet name="Reported Data by Oil" sheetId="1" r:id="rId1"/>
    <sheet name="Reported Data By Lab-Rig-CMIR" sheetId="2" r:id="rId2"/>
    <sheet name="Data Limited For TMC Analysis" sheetId="3" r:id="rId3"/>
    <sheet name="Overall Precision" sheetId="4" r:id="rId4"/>
    <sheet name="Oil Performance" sheetId="5" r:id="rId5"/>
    <sheet name="Stand Caibration Runs" sheetId="6" r:id="rId6"/>
  </sheets>
  <definedNames>
    <definedName name="_xlnm.Print_Area" localSheetId="4">'Oil Performance'!$A$1:$V$61</definedName>
  </definedNames>
  <calcPr fullCalcOnLoad="1"/>
</workbook>
</file>

<file path=xl/sharedStrings.xml><?xml version="1.0" encoding="utf-8"?>
<sst xmlns="http://schemas.openxmlformats.org/spreadsheetml/2006/main" count="2829" uniqueCount="258">
  <si>
    <t>cSt</t>
  </si>
  <si>
    <t>%</t>
  </si>
  <si>
    <t>cP</t>
  </si>
  <si>
    <t>field:</t>
  </si>
  <si>
    <t>units:</t>
  </si>
  <si>
    <t>Lab</t>
  </si>
  <si>
    <t>SOT Date</t>
  </si>
  <si>
    <t>EOT Date</t>
  </si>
  <si>
    <t>yyyymmdd</t>
  </si>
  <si>
    <t>HH:MM</t>
  </si>
  <si>
    <t>Run #</t>
  </si>
  <si>
    <t>Distillate - % of charge</t>
  </si>
  <si>
    <t>Drain - KV @ 40°C</t>
  </si>
  <si>
    <t>Pa</t>
  </si>
  <si>
    <t>Temperature control type</t>
  </si>
  <si>
    <t>on/off or PID</t>
  </si>
  <si>
    <t>Total number of turns on valve installed</t>
  </si>
  <si>
    <t>Number of turns on valve from open to closed at test set point.</t>
  </si>
  <si>
    <t>count</t>
  </si>
  <si>
    <t>Comments</t>
  </si>
  <si>
    <t>Pump serial number</t>
  </si>
  <si>
    <t>Startup ramp time to 170°C</t>
  </si>
  <si>
    <t>Voltage to heater</t>
  </si>
  <si>
    <t>CCS temp</t>
  </si>
  <si>
    <t>MRV temp</t>
  </si>
  <si>
    <t>Drain - CCS @grade</t>
  </si>
  <si>
    <t>Drain - MRV @ CCS indicated grade.</t>
  </si>
  <si>
    <t>Drain - YS @ CCS indicated Grade</t>
  </si>
  <si>
    <t>Time to evacuate liquid NO2 into reactor (eval at 11,12,13)</t>
  </si>
  <si>
    <t>CMIR code</t>
  </si>
  <si>
    <t>volts</t>
  </si>
  <si>
    <t>°C</t>
  </si>
  <si>
    <t>For TMC
Use Only</t>
  </si>
  <si>
    <t>Stand
ID</t>
  </si>
  <si>
    <t>minutes</t>
  </si>
  <si>
    <t>AM</t>
  </si>
  <si>
    <t>14-00</t>
  </si>
  <si>
    <t>on/off</t>
  </si>
  <si>
    <t>&lt;70</t>
  </si>
  <si>
    <t>0.1 NO2 @ 11 hours</t>
  </si>
  <si>
    <t>14-03</t>
  </si>
  <si>
    <t>&lt;35</t>
  </si>
  <si>
    <t>0.2 NO2 @ 11 hours</t>
  </si>
  <si>
    <t>14-05</t>
  </si>
  <si>
    <t>0.15 NO2 @ 11 hours</t>
  </si>
  <si>
    <t>14-07</t>
  </si>
  <si>
    <t>0.25 NO2 @ 11 hours</t>
  </si>
  <si>
    <t>14-08</t>
  </si>
  <si>
    <t>14-10</t>
  </si>
  <si>
    <t>14-12</t>
  </si>
  <si>
    <t>14-14</t>
  </si>
  <si>
    <t>14-16</t>
  </si>
  <si>
    <t>14-18</t>
  </si>
  <si>
    <t>14-20</t>
  </si>
  <si>
    <t>14-23</t>
  </si>
  <si>
    <t>14-26</t>
  </si>
  <si>
    <t>14-29</t>
  </si>
  <si>
    <t>14-01</t>
  </si>
  <si>
    <t xml:space="preserve">on/off </t>
  </si>
  <si>
    <t>&lt;105</t>
  </si>
  <si>
    <t>14-02</t>
  </si>
  <si>
    <t>14-04</t>
  </si>
  <si>
    <t>14-06</t>
  </si>
  <si>
    <t>14-09</t>
  </si>
  <si>
    <t xml:space="preserve"> 0.2 NO2 @ 11 hours</t>
  </si>
  <si>
    <t>14-11</t>
  </si>
  <si>
    <t>14-13</t>
  </si>
  <si>
    <t xml:space="preserve"> 0.1NO2 @ 11 hours</t>
  </si>
  <si>
    <t>14-15</t>
  </si>
  <si>
    <t xml:space="preserve"> 0.2NO2 @ 11 hours</t>
  </si>
  <si>
    <t>14-17</t>
  </si>
  <si>
    <t>14-21</t>
  </si>
  <si>
    <t>14-24</t>
  </si>
  <si>
    <t>14-27</t>
  </si>
  <si>
    <t>14-30</t>
  </si>
  <si>
    <t>0.05 NO2 @ 11 hours</t>
  </si>
  <si>
    <t>14-32</t>
  </si>
  <si>
    <t>B</t>
  </si>
  <si>
    <t>ROBO_1</t>
  </si>
  <si>
    <t>EA03/2355</t>
  </si>
  <si>
    <t>20080811</t>
  </si>
  <si>
    <t>20080813</t>
  </si>
  <si>
    <t>20080816</t>
  </si>
  <si>
    <t>20080818</t>
  </si>
  <si>
    <t>20080820</t>
  </si>
  <si>
    <t>20080822</t>
  </si>
  <si>
    <t>20080824</t>
  </si>
  <si>
    <t>20080825</t>
  </si>
  <si>
    <t>20080827</t>
  </si>
  <si>
    <t>20080829</t>
  </si>
  <si>
    <t>20080831</t>
  </si>
  <si>
    <t>20080902</t>
  </si>
  <si>
    <t>20080904</t>
  </si>
  <si>
    <t>&gt;400000</t>
  </si>
  <si>
    <t>&gt;350</t>
  </si>
  <si>
    <t>20080905</t>
  </si>
  <si>
    <t>20080907</t>
  </si>
  <si>
    <t>20080908</t>
  </si>
  <si>
    <t>20080910</t>
  </si>
  <si>
    <t>Invalid Run - NO2 feedtime &gt; 13 hours due to line plug</t>
  </si>
  <si>
    <t>20080912</t>
  </si>
  <si>
    <t>20080915</t>
  </si>
  <si>
    <t>20080917</t>
  </si>
  <si>
    <t>&lt;280</t>
  </si>
  <si>
    <t>20080919</t>
  </si>
  <si>
    <t>434-1</t>
  </si>
  <si>
    <t>SAE VIS</t>
  </si>
  <si>
    <t>Initial - KV @ 40°C</t>
  </si>
  <si>
    <t>% Change in KV@ 40°C</t>
  </si>
  <si>
    <t>5W-30</t>
  </si>
  <si>
    <t>5W-20</t>
  </si>
  <si>
    <t>10W-30</t>
  </si>
  <si>
    <t>SCA0507SPC-1</t>
  </si>
  <si>
    <t>PID</t>
  </si>
  <si>
    <t>&lt;210</t>
  </si>
  <si>
    <t>A</t>
  </si>
  <si>
    <t>AO</t>
  </si>
  <si>
    <t>VALRB1</t>
  </si>
  <si>
    <t>1-35-1-35</t>
  </si>
  <si>
    <t>104241-7</t>
  </si>
  <si>
    <t>-30 C</t>
  </si>
  <si>
    <t>&lt; 35</t>
  </si>
  <si>
    <t>1-38-1-38</t>
  </si>
  <si>
    <t>70-105</t>
  </si>
  <si>
    <t>1-40-1-40</t>
  </si>
  <si>
    <t>1-44-1-44</t>
  </si>
  <si>
    <t>-25 C</t>
  </si>
  <si>
    <t>1-45-1-45</t>
  </si>
  <si>
    <t>1-46-1-46</t>
  </si>
  <si>
    <t>1-47-1-47</t>
  </si>
  <si>
    <t>1-48-1-48</t>
  </si>
  <si>
    <t>35-70</t>
  </si>
  <si>
    <t>1-50-1-50</t>
  </si>
  <si>
    <t>1-52-1-52</t>
  </si>
  <si>
    <t>1-53-1-53</t>
  </si>
  <si>
    <t>1-54-1-54</t>
  </si>
  <si>
    <t>D</t>
  </si>
  <si>
    <t>11AW-3</t>
  </si>
  <si>
    <t>SCA0507SPC-3</t>
  </si>
  <si>
    <t>&lt;245</t>
  </si>
  <si>
    <t>Abort due to seal failure.</t>
  </si>
  <si>
    <t>Replacement sample for CMIR 67709</t>
  </si>
  <si>
    <t>AN</t>
  </si>
  <si>
    <t>4-R-2</t>
  </si>
  <si>
    <t>68R</t>
  </si>
  <si>
    <t>SCA0507-SPC</t>
  </si>
  <si>
    <t>31V</t>
  </si>
  <si>
    <t>&lt;=35</t>
  </si>
  <si>
    <t>69R</t>
  </si>
  <si>
    <t>73R</t>
  </si>
  <si>
    <t>only 1.9 ml N2O4 went in to the reaction over 12 hours</t>
  </si>
  <si>
    <t>74R</t>
  </si>
  <si>
    <t>75R</t>
  </si>
  <si>
    <t>23 hours for all N204 to enter reaction</t>
  </si>
  <si>
    <t>76R</t>
  </si>
  <si>
    <t>77R</t>
  </si>
  <si>
    <t>&lt;=70</t>
  </si>
  <si>
    <t>79R</t>
  </si>
  <si>
    <t>81R</t>
  </si>
  <si>
    <t>83R</t>
  </si>
  <si>
    <t>85R</t>
  </si>
  <si>
    <t>87R</t>
  </si>
  <si>
    <t>89R</t>
  </si>
  <si>
    <t>90R</t>
  </si>
  <si>
    <t xml:space="preserve"> 0.2 NO2 @ 11 hours; data corrected 20081010</t>
  </si>
  <si>
    <t xml:space="preserve"> 0.15 NO2 @ 11 hours; data corrected 20081010</t>
  </si>
  <si>
    <t>0.15 NO2 @ 11 hours; data corrected 20081010</t>
  </si>
  <si>
    <t>The first hour of the test the .5mls of acid was depleted.</t>
  </si>
  <si>
    <t>RIG 1</t>
  </si>
  <si>
    <t>EH08/1135</t>
  </si>
  <si>
    <t>ON/OFF</t>
  </si>
  <si>
    <t>NA</t>
  </si>
  <si>
    <t>INVALID: ABORT: Lost power</t>
  </si>
  <si>
    <t>RIG 3</t>
  </si>
  <si>
    <t>EH03/1332</t>
  </si>
  <si>
    <t>&lt;140</t>
  </si>
  <si>
    <t>INVALID: ABORT:  Reaction Vessel heater shorted</t>
  </si>
  <si>
    <t>INVALID: ABORT:  Lost temperature control. Thermocouple connection falt.</t>
  </si>
  <si>
    <t>G</t>
  </si>
  <si>
    <t>1-55-1-55</t>
  </si>
  <si>
    <t>1-56-1-56</t>
  </si>
  <si>
    <t>(TMC confirmed result with lab; TMC excluded because MRV &gt;400K)</t>
  </si>
  <si>
    <t>(TMC excluded because MRV &gt;400K)</t>
  </si>
  <si>
    <t>(lab confirmed by phone that MRV result is 209,000, not 201 as reported)</t>
  </si>
  <si>
    <t>Apparatus</t>
  </si>
  <si>
    <t>A1</t>
  </si>
  <si>
    <t>A3</t>
  </si>
  <si>
    <t>AM4</t>
  </si>
  <si>
    <t>AM5</t>
  </si>
  <si>
    <t>AN4R2</t>
  </si>
  <si>
    <t>AOVALRB1</t>
  </si>
  <si>
    <t>BROBO1</t>
  </si>
  <si>
    <t>D1</t>
  </si>
  <si>
    <t>GRIG1</t>
  </si>
  <si>
    <t>GRIG3</t>
  </si>
  <si>
    <t>Oil</t>
  </si>
  <si>
    <t>Lab G
Included</t>
  </si>
  <si>
    <t>Intermediate Precision</t>
  </si>
  <si>
    <t>TMC Analysis: Overall Precision Estimates</t>
  </si>
  <si>
    <t>Distillates %
of Charge*
Mass %</t>
  </si>
  <si>
    <t>*Not Transformed (original units)</t>
  </si>
  <si>
    <t>Drain Oil 40C
Kinematic Viscosity**
cSt</t>
  </si>
  <si>
    <t>% Change in
Kinematic Viscosity**
cSt %</t>
  </si>
  <si>
    <t>Drain Oil
CCS**
cP</t>
  </si>
  <si>
    <t>Drain Oil
MRV**
Overall
cP</t>
  </si>
  <si>
    <t>Drain Oil
MRV**
YS &lt;35
cP</t>
  </si>
  <si>
    <t>Drain Oil
MRV**
YS &gt;35
cP</t>
  </si>
  <si>
    <t>n</t>
  </si>
  <si>
    <t>s.d.</t>
  </si>
  <si>
    <t>Lab G Included</t>
  </si>
  <si>
    <t>Distillates % of Charge, Mass %</t>
  </si>
  <si>
    <t>Drain Oil 40C Kinematic Viscosity, cSt</t>
  </si>
  <si>
    <t>% Change in Kinematic Viscosity, cSt %</t>
  </si>
  <si>
    <t>Drain Oil CCS, cP</t>
  </si>
  <si>
    <t>Drain Oil MRV Overall, cP</t>
  </si>
  <si>
    <t>Mean
Original
Units</t>
  </si>
  <si>
    <t>Natural Log
Transformed
Mean  (ln)</t>
  </si>
  <si>
    <t>Mean in
Original
Units</t>
  </si>
  <si>
    <t>s.d. (ln)</t>
  </si>
  <si>
    <t>IIIGA 434</t>
  </si>
  <si>
    <t>IIIGA 438</t>
  </si>
  <si>
    <t>**Natural Log Transform (test results transformed into natural log before analyzing)</t>
  </si>
  <si>
    <t>TMC Analysis of Oil Performance for ROBO Round Robin Completed October 2008</t>
  </si>
  <si>
    <t>95% confidence intervals for calculating acceptance bands = Transformed Mean +/- (1.96 s.d.)</t>
  </si>
  <si>
    <t>(Current TMC Sequence IIIGA Targets)</t>
  </si>
  <si>
    <t>Lab G Excluded</t>
  </si>
  <si>
    <t>RR
Min</t>
  </si>
  <si>
    <t>RR
Min (ln)</t>
  </si>
  <si>
    <t>RR
Max</t>
  </si>
  <si>
    <t>RR
Max (ln)</t>
  </si>
  <si>
    <t>95%
Bands
Min</t>
  </si>
  <si>
    <t>95%
Bands
Max</t>
  </si>
  <si>
    <t>Intermediate Precision s.d.</t>
  </si>
  <si>
    <t>Reproducibility s.d.</t>
  </si>
  <si>
    <t>Reproducibility</t>
  </si>
  <si>
    <t>High MRV result included</t>
  </si>
  <si>
    <t>High MRV result excluded</t>
  </si>
  <si>
    <t>90%
Bands
Min</t>
  </si>
  <si>
    <t>90%
Bands
Max</t>
  </si>
  <si>
    <t>90% confidence intervals for calculating acceptance bands = Transformed Mean +/- (1.645 s.d.)</t>
  </si>
  <si>
    <t>d.f.</t>
  </si>
  <si>
    <t>Test
Status</t>
  </si>
  <si>
    <t>Pass</t>
  </si>
  <si>
    <t>Oil
ID</t>
  </si>
  <si>
    <t>Drain
MRV
ln</t>
  </si>
  <si>
    <t>Stand
Status</t>
  </si>
  <si>
    <t>Fail</t>
  </si>
  <si>
    <t>A-1</t>
  </si>
  <si>
    <t>A-3</t>
  </si>
  <si>
    <t>AM-4</t>
  </si>
  <si>
    <t>Lab-
Stand</t>
  </si>
  <si>
    <t>AM-5</t>
  </si>
  <si>
    <t>AN-4R2</t>
  </si>
  <si>
    <t>AO-VALRB1</t>
  </si>
  <si>
    <t>B-ROBO1</t>
  </si>
  <si>
    <t>D-1</t>
  </si>
  <si>
    <t>G-RIG1</t>
  </si>
  <si>
    <t>G-RIG3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</si>
</sst>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mmdd"/>
    <numFmt numFmtId="166" formatCode="[$-409]h:mm:ss\ AM/PM"/>
    <numFmt numFmtId="167" formatCode="h:mm;@"/>
    <numFmt numFmtId="168" formatCode="[$-409]dddd\,\ mmmm\ dd\,\ yyyy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10"/>
      <color indexed="10"/>
      <name val="Arial"/>
      <family val="0"/>
    </font>
    <font>
      <b/>
      <sz val="10"/>
      <color indexed="57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  <xf numFmtId="49" fontId="0" fillId="0" borderId="1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49" fontId="0" fillId="0" borderId="0" xfId="23" applyNumberFormat="1" applyFont="1" applyBorder="1" applyAlignment="1">
      <alignment horizontal="center"/>
    </xf>
    <xf numFmtId="49" fontId="0" fillId="2" borderId="0" xfId="23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22" applyNumberFormat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0" xfId="22" applyNumberFormat="1" applyFill="1" applyBorder="1" applyAlignment="1">
      <alignment horizontal="right"/>
    </xf>
    <xf numFmtId="0" fontId="0" fillId="0" borderId="0" xfId="22" applyBorder="1" applyAlignment="1">
      <alignment horizontal="center"/>
    </xf>
    <xf numFmtId="0" fontId="0" fillId="2" borderId="0" xfId="22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22" applyBorder="1" applyAlignment="1">
      <alignment horizontal="right"/>
    </xf>
    <xf numFmtId="0" fontId="0" fillId="2" borderId="0" xfId="22" applyFill="1" applyBorder="1" applyAlignment="1">
      <alignment horizontal="right"/>
    </xf>
    <xf numFmtId="49" fontId="0" fillId="0" borderId="0" xfId="23" applyNumberFormat="1" applyBorder="1" applyAlignment="1">
      <alignment horizontal="right"/>
    </xf>
    <xf numFmtId="0" fontId="0" fillId="0" borderId="0" xfId="22" applyFont="1" applyBorder="1" applyAlignment="1">
      <alignment horizontal="right"/>
    </xf>
    <xf numFmtId="0" fontId="0" fillId="2" borderId="0" xfId="22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49" fontId="0" fillId="0" borderId="0" xfId="23" applyNumberFormat="1" applyFont="1" applyFill="1" applyBorder="1" applyAlignment="1">
      <alignment horizontal="center"/>
    </xf>
    <xf numFmtId="164" fontId="0" fillId="0" borderId="0" xfId="22" applyNumberFormat="1" applyFill="1" applyBorder="1" applyAlignment="1">
      <alignment horizontal="right"/>
    </xf>
    <xf numFmtId="0" fontId="0" fillId="0" borderId="0" xfId="22" applyFill="1" applyBorder="1" applyAlignment="1">
      <alignment horizontal="center"/>
    </xf>
    <xf numFmtId="0" fontId="0" fillId="0" borderId="0" xfId="22" applyFill="1" applyBorder="1" applyAlignment="1">
      <alignment horizontal="right"/>
    </xf>
    <xf numFmtId="0" fontId="0" fillId="0" borderId="0" xfId="22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7" fontId="0" fillId="5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0" fontId="0" fillId="5" borderId="0" xfId="0" applyNumberFormat="1" applyFill="1" applyBorder="1" applyAlignment="1">
      <alignment horizontal="right"/>
    </xf>
    <xf numFmtId="20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2" fontId="0" fillId="0" borderId="0" xfId="0" applyNumberFormat="1" applyBorder="1" applyAlignment="1">
      <alignment horizontal="center" wrapText="1"/>
    </xf>
    <xf numFmtId="167" fontId="0" fillId="5" borderId="0" xfId="0" applyNumberFormat="1" applyFill="1" applyBorder="1" applyAlignment="1">
      <alignment horizontal="center" wrapText="1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7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4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5" borderId="0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49" fontId="0" fillId="6" borderId="0" xfId="23" applyNumberFormat="1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164" fontId="0" fillId="6" borderId="0" xfId="22" applyNumberFormat="1" applyFill="1" applyBorder="1" applyAlignment="1">
      <alignment horizontal="right"/>
    </xf>
    <xf numFmtId="0" fontId="0" fillId="6" borderId="0" xfId="22" applyFill="1" applyBorder="1" applyAlignment="1">
      <alignment horizontal="center"/>
    </xf>
    <xf numFmtId="0" fontId="0" fillId="6" borderId="0" xfId="22" applyFill="1" applyBorder="1" applyAlignment="1">
      <alignment horizontal="right"/>
    </xf>
    <xf numFmtId="49" fontId="0" fillId="6" borderId="0" xfId="23" applyNumberFormat="1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1" fontId="0" fillId="6" borderId="0" xfId="0" applyNumberForma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/>
    </xf>
    <xf numFmtId="169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 wrapText="1"/>
    </xf>
    <xf numFmtId="16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9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9" fontId="8" fillId="0" borderId="5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9" fontId="7" fillId="0" borderId="9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169" fontId="0" fillId="0" borderId="0" xfId="0" applyNumberFormat="1" applyFill="1" applyBorder="1" applyAlignment="1">
      <alignment horizontal="right"/>
    </xf>
    <xf numFmtId="169" fontId="0" fillId="6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9" fontId="4" fillId="0" borderId="17" xfId="0" applyNumberFormat="1" applyFont="1" applyBorder="1" applyAlignment="1">
      <alignment horizontal="center"/>
    </xf>
    <xf numFmtId="169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1" xfId="22"/>
    <cellStyle name="Style 2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133350</xdr:rowOff>
    </xdr:from>
    <xdr:to>
      <xdr:col>9</xdr:col>
      <xdr:colOff>771525</xdr:colOff>
      <xdr:row>0</xdr:row>
      <xdr:rowOff>495300</xdr:rowOff>
    </xdr:to>
    <xdr:sp>
      <xdr:nvSpPr>
        <xdr:cNvPr id="1" name="Rectangle 1"/>
        <xdr:cNvSpPr>
          <a:spLocks/>
        </xdr:cNvSpPr>
      </xdr:nvSpPr>
      <xdr:spPr>
        <a:xfrm>
          <a:off x="4343400" y="133350"/>
          <a:ext cx="2733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  <xdr:twoCellAnchor>
    <xdr:from>
      <xdr:col>6</xdr:col>
      <xdr:colOff>638175</xdr:colOff>
      <xdr:row>0</xdr:row>
      <xdr:rowOff>133350</xdr:rowOff>
    </xdr:from>
    <xdr:to>
      <xdr:col>9</xdr:col>
      <xdr:colOff>771525</xdr:colOff>
      <xdr:row>0</xdr:row>
      <xdr:rowOff>495300</xdr:rowOff>
    </xdr:to>
    <xdr:sp>
      <xdr:nvSpPr>
        <xdr:cNvPr id="2" name="Rectangle 2"/>
        <xdr:cNvSpPr>
          <a:spLocks/>
        </xdr:cNvSpPr>
      </xdr:nvSpPr>
      <xdr:spPr>
        <a:xfrm>
          <a:off x="4343400" y="133350"/>
          <a:ext cx="2733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133350</xdr:rowOff>
    </xdr:from>
    <xdr:to>
      <xdr:col>9</xdr:col>
      <xdr:colOff>771525</xdr:colOff>
      <xdr:row>0</xdr:row>
      <xdr:rowOff>495300</xdr:rowOff>
    </xdr:to>
    <xdr:sp>
      <xdr:nvSpPr>
        <xdr:cNvPr id="1" name="Rectangle 1"/>
        <xdr:cNvSpPr>
          <a:spLocks/>
        </xdr:cNvSpPr>
      </xdr:nvSpPr>
      <xdr:spPr>
        <a:xfrm>
          <a:off x="4343400" y="133350"/>
          <a:ext cx="2733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19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2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0</xdr:colOff>
      <xdr:row>0</xdr:row>
      <xdr:rowOff>495300</xdr:rowOff>
    </xdr:to>
    <xdr:sp>
      <xdr:nvSpPr>
        <xdr:cNvPr id="3" name="Rectangle 3"/>
        <xdr:cNvSpPr>
          <a:spLocks/>
        </xdr:cNvSpPr>
      </xdr:nvSpPr>
      <xdr:spPr>
        <a:xfrm>
          <a:off x="1828800" y="1333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  <xdr:twoCellAnchor>
    <xdr:from>
      <xdr:col>5</xdr:col>
      <xdr:colOff>0</xdr:colOff>
      <xdr:row>0</xdr:row>
      <xdr:rowOff>133350</xdr:rowOff>
    </xdr:from>
    <xdr:to>
      <xdr:col>5</xdr:col>
      <xdr:colOff>0</xdr:colOff>
      <xdr:row>0</xdr:row>
      <xdr:rowOff>495300</xdr:rowOff>
    </xdr:to>
    <xdr:sp>
      <xdr:nvSpPr>
        <xdr:cNvPr id="4" name="Rectangle 4"/>
        <xdr:cNvSpPr>
          <a:spLocks/>
        </xdr:cNvSpPr>
      </xdr:nvSpPr>
      <xdr:spPr>
        <a:xfrm>
          <a:off x="3095625" y="1333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  <xdr:twoCellAnchor>
    <xdr:from>
      <xdr:col>5</xdr:col>
      <xdr:colOff>0</xdr:colOff>
      <xdr:row>0</xdr:row>
      <xdr:rowOff>133350</xdr:rowOff>
    </xdr:from>
    <xdr:to>
      <xdr:col>5</xdr:col>
      <xdr:colOff>0</xdr:colOff>
      <xdr:row>0</xdr:row>
      <xdr:rowOff>495300</xdr:rowOff>
    </xdr:to>
    <xdr:sp>
      <xdr:nvSpPr>
        <xdr:cNvPr id="5" name="Rectangle 5"/>
        <xdr:cNvSpPr>
          <a:spLocks/>
        </xdr:cNvSpPr>
      </xdr:nvSpPr>
      <xdr:spPr>
        <a:xfrm>
          <a:off x="3095625" y="1333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133350</xdr:rowOff>
    </xdr:from>
    <xdr:to>
      <xdr:col>4</xdr:col>
      <xdr:colOff>0</xdr:colOff>
      <xdr:row>0</xdr:row>
      <xdr:rowOff>495300</xdr:rowOff>
    </xdr:to>
    <xdr:sp>
      <xdr:nvSpPr>
        <xdr:cNvPr id="1" name="Rectangle 1"/>
        <xdr:cNvSpPr>
          <a:spLocks/>
        </xdr:cNvSpPr>
      </xdr:nvSpPr>
      <xdr:spPr>
        <a:xfrm>
          <a:off x="1809750" y="13335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Yellow columns only need to be reported once per Stand.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"/>
  <sheetViews>
    <sheetView workbookViewId="0" topLeftCell="A1">
      <selection activeCell="O73" sqref="O73"/>
    </sheetView>
  </sheetViews>
  <sheetFormatPr defaultColWidth="9.140625" defaultRowHeight="12.75"/>
  <cols>
    <col min="1" max="4" width="9.140625" style="1" customWidth="1"/>
    <col min="5" max="5" width="9.8515625" style="1" customWidth="1"/>
    <col min="6" max="6" width="9.140625" style="1" customWidth="1"/>
    <col min="7" max="11" width="13.00390625" style="61" customWidth="1"/>
    <col min="12" max="13" width="10.140625" style="1" bestFit="1" customWidth="1"/>
    <col min="14" max="14" width="13.00390625" style="41" customWidth="1"/>
    <col min="15" max="15" width="10.421875" style="43" customWidth="1"/>
    <col min="16" max="16" width="9.140625" style="10" customWidth="1"/>
    <col min="17" max="17" width="9.8515625" style="10" customWidth="1"/>
    <col min="18" max="18" width="9.8515625" style="1" customWidth="1"/>
    <col min="19" max="19" width="10.421875" style="10" customWidth="1"/>
    <col min="20" max="20" width="10.421875" style="1" customWidth="1"/>
    <col min="21" max="21" width="10.421875" style="10" customWidth="1"/>
    <col min="22" max="22" width="9.140625" style="10" customWidth="1"/>
    <col min="23" max="23" width="65.00390625" style="49" bestFit="1" customWidth="1"/>
    <col min="24" max="26" width="9.140625" style="1" customWidth="1"/>
    <col min="27" max="27" width="9.140625" style="52" customWidth="1"/>
    <col min="28" max="28" width="10.8515625" style="1" bestFit="1" customWidth="1"/>
    <col min="29" max="16384" width="9.140625" style="2" customWidth="1"/>
  </cols>
  <sheetData>
    <row r="1" spans="1:28" s="57" customFormat="1" ht="76.5">
      <c r="A1" s="57" t="s">
        <v>3</v>
      </c>
      <c r="B1" s="57" t="s">
        <v>5</v>
      </c>
      <c r="C1" s="57" t="s">
        <v>29</v>
      </c>
      <c r="D1" s="57" t="s">
        <v>32</v>
      </c>
      <c r="E1" s="57" t="s">
        <v>33</v>
      </c>
      <c r="F1" s="57" t="s">
        <v>10</v>
      </c>
      <c r="G1" s="58" t="s">
        <v>16</v>
      </c>
      <c r="H1" s="58" t="s">
        <v>20</v>
      </c>
      <c r="I1" s="58" t="s">
        <v>14</v>
      </c>
      <c r="J1" s="58" t="s">
        <v>21</v>
      </c>
      <c r="K1" s="58" t="s">
        <v>22</v>
      </c>
      <c r="L1" s="57" t="s">
        <v>6</v>
      </c>
      <c r="M1" s="57" t="s">
        <v>7</v>
      </c>
      <c r="N1" s="71" t="s">
        <v>17</v>
      </c>
      <c r="O1" s="72" t="s">
        <v>28</v>
      </c>
      <c r="P1" s="57" t="s">
        <v>11</v>
      </c>
      <c r="Q1" s="57" t="s">
        <v>12</v>
      </c>
      <c r="R1" s="57" t="s">
        <v>23</v>
      </c>
      <c r="S1" s="57" t="s">
        <v>25</v>
      </c>
      <c r="T1" s="57" t="s">
        <v>24</v>
      </c>
      <c r="U1" s="57" t="s">
        <v>26</v>
      </c>
      <c r="V1" s="57" t="s">
        <v>27</v>
      </c>
      <c r="W1" s="59" t="s">
        <v>19</v>
      </c>
      <c r="X1" s="57" t="s">
        <v>32</v>
      </c>
      <c r="Y1" s="57" t="s">
        <v>106</v>
      </c>
      <c r="Z1" s="57" t="s">
        <v>107</v>
      </c>
      <c r="AA1" s="60" t="s">
        <v>108</v>
      </c>
      <c r="AB1" s="57" t="s">
        <v>184</v>
      </c>
    </row>
    <row r="2" spans="1:28" s="83" customFormat="1" ht="12.75">
      <c r="A2" s="77" t="s">
        <v>4</v>
      </c>
      <c r="B2" s="38"/>
      <c r="C2" s="38"/>
      <c r="D2" s="38"/>
      <c r="E2" s="38"/>
      <c r="F2" s="38"/>
      <c r="G2" s="37" t="s">
        <v>18</v>
      </c>
      <c r="H2" s="38"/>
      <c r="I2" s="37" t="s">
        <v>15</v>
      </c>
      <c r="J2" s="37" t="s">
        <v>34</v>
      </c>
      <c r="K2" s="37" t="s">
        <v>30</v>
      </c>
      <c r="L2" s="77" t="s">
        <v>8</v>
      </c>
      <c r="M2" s="77" t="s">
        <v>8</v>
      </c>
      <c r="N2" s="78" t="s">
        <v>18</v>
      </c>
      <c r="O2" s="79" t="s">
        <v>9</v>
      </c>
      <c r="P2" s="77" t="s">
        <v>1</v>
      </c>
      <c r="Q2" s="77" t="s">
        <v>0</v>
      </c>
      <c r="R2" s="77" t="s">
        <v>31</v>
      </c>
      <c r="S2" s="77" t="s">
        <v>2</v>
      </c>
      <c r="T2" s="77" t="s">
        <v>31</v>
      </c>
      <c r="U2" s="80" t="s">
        <v>2</v>
      </c>
      <c r="V2" s="80" t="s">
        <v>13</v>
      </c>
      <c r="W2" s="81"/>
      <c r="X2" s="38"/>
      <c r="Y2" s="77"/>
      <c r="Z2" s="77" t="s">
        <v>0</v>
      </c>
      <c r="AA2" s="82" t="s">
        <v>1</v>
      </c>
      <c r="AB2" s="38"/>
    </row>
    <row r="3" spans="1:28" s="5" customFormat="1" ht="12.75">
      <c r="A3" s="25"/>
      <c r="B3" s="1" t="s">
        <v>115</v>
      </c>
      <c r="C3" s="1">
        <v>67696</v>
      </c>
      <c r="D3" s="4">
        <v>83</v>
      </c>
      <c r="E3" s="1">
        <v>1</v>
      </c>
      <c r="F3" s="1">
        <v>8</v>
      </c>
      <c r="G3" s="76"/>
      <c r="H3" s="76"/>
      <c r="I3" s="76"/>
      <c r="J3" s="76"/>
      <c r="K3" s="76"/>
      <c r="L3" s="1">
        <v>20080824</v>
      </c>
      <c r="M3" s="1">
        <v>20080825</v>
      </c>
      <c r="N3" s="41">
        <v>0.2</v>
      </c>
      <c r="O3" s="43">
        <v>0.4791666666666667</v>
      </c>
      <c r="P3" s="11">
        <v>51</v>
      </c>
      <c r="Q3" s="9">
        <v>157.94</v>
      </c>
      <c r="R3" s="1">
        <v>-30</v>
      </c>
      <c r="S3" s="18">
        <v>21500</v>
      </c>
      <c r="T3" s="1">
        <v>-30</v>
      </c>
      <c r="U3" s="18">
        <v>85800</v>
      </c>
      <c r="V3" s="9" t="s">
        <v>59</v>
      </c>
      <c r="W3" s="49"/>
      <c r="X3" s="4">
        <v>83</v>
      </c>
      <c r="Y3" s="4" t="s">
        <v>109</v>
      </c>
      <c r="Z3" s="4">
        <v>61.71</v>
      </c>
      <c r="AA3" s="52">
        <f aca="true" t="shared" si="0" ref="AA3:AA34">(Q3-Z3)*100/Z3</f>
        <v>155.93906984281313</v>
      </c>
      <c r="AB3" s="1" t="s">
        <v>185</v>
      </c>
    </row>
    <row r="4" spans="1:28" ht="12.75">
      <c r="A4" s="25"/>
      <c r="B4" s="1" t="s">
        <v>115</v>
      </c>
      <c r="C4" s="1">
        <v>67799</v>
      </c>
      <c r="D4" s="4">
        <v>83</v>
      </c>
      <c r="E4" s="1">
        <v>1</v>
      </c>
      <c r="F4" s="1">
        <v>11</v>
      </c>
      <c r="G4" s="37"/>
      <c r="H4" s="37"/>
      <c r="I4" s="37"/>
      <c r="J4" s="37"/>
      <c r="K4" s="37"/>
      <c r="L4" s="1">
        <v>20080829</v>
      </c>
      <c r="M4" s="1">
        <v>20080831</v>
      </c>
      <c r="N4" s="41">
        <v>0.2</v>
      </c>
      <c r="O4" s="43">
        <v>0.4694444444444445</v>
      </c>
      <c r="P4" s="11">
        <v>55.6</v>
      </c>
      <c r="Q4" s="9">
        <v>188.79</v>
      </c>
      <c r="R4" s="1">
        <v>-30</v>
      </c>
      <c r="S4" s="18">
        <v>22622</v>
      </c>
      <c r="T4" s="1">
        <v>-30</v>
      </c>
      <c r="U4" s="18">
        <v>130310</v>
      </c>
      <c r="V4" s="9" t="s">
        <v>114</v>
      </c>
      <c r="X4" s="4">
        <v>83</v>
      </c>
      <c r="Y4" s="4" t="s">
        <v>109</v>
      </c>
      <c r="Z4" s="4">
        <v>61.71</v>
      </c>
      <c r="AA4" s="52">
        <f t="shared" si="0"/>
        <v>205.9309674282936</v>
      </c>
      <c r="AB4" s="1" t="s">
        <v>185</v>
      </c>
    </row>
    <row r="5" spans="1:28" ht="12.75">
      <c r="A5" s="25"/>
      <c r="B5" s="1" t="s">
        <v>115</v>
      </c>
      <c r="C5" s="1">
        <v>67705</v>
      </c>
      <c r="D5" s="1">
        <v>83</v>
      </c>
      <c r="E5" s="1">
        <v>3</v>
      </c>
      <c r="F5" s="1">
        <v>2</v>
      </c>
      <c r="G5" s="37"/>
      <c r="H5" s="37"/>
      <c r="I5" s="37"/>
      <c r="J5" s="37"/>
      <c r="K5" s="37"/>
      <c r="L5" s="4">
        <v>20080831</v>
      </c>
      <c r="M5" s="4">
        <v>20080901</v>
      </c>
      <c r="N5" s="26">
        <v>5</v>
      </c>
      <c r="O5" s="68">
        <v>0.4930555555555556</v>
      </c>
      <c r="P5" s="11">
        <v>53.1</v>
      </c>
      <c r="Q5" s="26">
        <v>194.15</v>
      </c>
      <c r="R5" s="1">
        <v>-30</v>
      </c>
      <c r="S5" s="18">
        <v>27417</v>
      </c>
      <c r="T5" s="1">
        <v>-30</v>
      </c>
      <c r="U5" s="18">
        <v>175500</v>
      </c>
      <c r="V5" s="9" t="s">
        <v>114</v>
      </c>
      <c r="X5" s="1">
        <v>83</v>
      </c>
      <c r="Y5" s="4" t="s">
        <v>109</v>
      </c>
      <c r="Z5" s="4">
        <v>61.71</v>
      </c>
      <c r="AA5" s="52">
        <f t="shared" si="0"/>
        <v>214.6167557932264</v>
      </c>
      <c r="AB5" s="1" t="s">
        <v>186</v>
      </c>
    </row>
    <row r="6" spans="1:28" ht="12.75">
      <c r="A6" s="25"/>
      <c r="B6" s="1" t="s">
        <v>115</v>
      </c>
      <c r="C6" s="1">
        <v>67707</v>
      </c>
      <c r="D6" s="1">
        <v>83</v>
      </c>
      <c r="E6" s="1">
        <v>3</v>
      </c>
      <c r="F6" s="1">
        <v>4</v>
      </c>
      <c r="G6" s="37"/>
      <c r="H6" s="37"/>
      <c r="I6" s="37"/>
      <c r="J6" s="37"/>
      <c r="K6" s="37"/>
      <c r="L6" s="4">
        <v>20080903</v>
      </c>
      <c r="M6" s="4">
        <v>20080905</v>
      </c>
      <c r="N6" s="26">
        <v>5</v>
      </c>
      <c r="O6" s="68">
        <v>0.5</v>
      </c>
      <c r="P6" s="11">
        <v>34.9</v>
      </c>
      <c r="Q6" s="9">
        <v>213.32</v>
      </c>
      <c r="R6" s="1">
        <v>-30</v>
      </c>
      <c r="S6" s="53">
        <v>30060</v>
      </c>
      <c r="T6" s="1">
        <v>-30</v>
      </c>
      <c r="U6" s="18">
        <v>209000</v>
      </c>
      <c r="V6" s="9" t="s">
        <v>139</v>
      </c>
      <c r="W6" s="49" t="s">
        <v>183</v>
      </c>
      <c r="X6" s="1">
        <v>83</v>
      </c>
      <c r="Y6" s="4" t="s">
        <v>109</v>
      </c>
      <c r="Z6" s="4">
        <v>61.71</v>
      </c>
      <c r="AA6" s="52">
        <f t="shared" si="0"/>
        <v>245.68141306109217</v>
      </c>
      <c r="AB6" s="1" t="s">
        <v>186</v>
      </c>
    </row>
    <row r="7" spans="1:28" ht="12.75">
      <c r="A7" s="25"/>
      <c r="B7" s="4" t="s">
        <v>35</v>
      </c>
      <c r="C7" s="4">
        <v>67619</v>
      </c>
      <c r="D7" s="4">
        <v>83</v>
      </c>
      <c r="E7" s="4">
        <v>4</v>
      </c>
      <c r="F7" s="4" t="s">
        <v>36</v>
      </c>
      <c r="G7" s="37">
        <v>9</v>
      </c>
      <c r="H7" s="37">
        <v>4049146</v>
      </c>
      <c r="I7" s="37" t="s">
        <v>37</v>
      </c>
      <c r="J7" s="37">
        <v>24</v>
      </c>
      <c r="K7" s="37">
        <v>32</v>
      </c>
      <c r="L7" s="4">
        <v>20080724</v>
      </c>
      <c r="M7" s="4">
        <v>20080726</v>
      </c>
      <c r="N7" s="26">
        <v>7.75</v>
      </c>
      <c r="O7" s="43">
        <v>0.4791666666666667</v>
      </c>
      <c r="P7" s="9">
        <v>53.6</v>
      </c>
      <c r="Q7" s="9">
        <v>223.6</v>
      </c>
      <c r="R7" s="4">
        <v>-30</v>
      </c>
      <c r="S7" s="18">
        <v>21300</v>
      </c>
      <c r="T7" s="4">
        <v>-30</v>
      </c>
      <c r="U7" s="18">
        <v>75800</v>
      </c>
      <c r="V7" s="9" t="s">
        <v>38</v>
      </c>
      <c r="W7" s="50" t="s">
        <v>39</v>
      </c>
      <c r="X7" s="4">
        <v>83</v>
      </c>
      <c r="Y7" s="4" t="s">
        <v>109</v>
      </c>
      <c r="Z7" s="4">
        <v>61.71</v>
      </c>
      <c r="AA7" s="52">
        <f t="shared" si="0"/>
        <v>262.33997731323933</v>
      </c>
      <c r="AB7" s="4" t="s">
        <v>187</v>
      </c>
    </row>
    <row r="8" spans="1:28" ht="12.75">
      <c r="A8" s="25"/>
      <c r="B8" s="1" t="s">
        <v>35</v>
      </c>
      <c r="C8" s="1">
        <v>67623</v>
      </c>
      <c r="D8" s="1">
        <v>83</v>
      </c>
      <c r="E8" s="1">
        <v>4</v>
      </c>
      <c r="F8" s="1" t="s">
        <v>47</v>
      </c>
      <c r="G8" s="37"/>
      <c r="H8" s="37"/>
      <c r="I8" s="37"/>
      <c r="J8" s="37"/>
      <c r="K8" s="37"/>
      <c r="L8" s="1">
        <v>20080805</v>
      </c>
      <c r="M8" s="1">
        <v>20080806</v>
      </c>
      <c r="N8" s="41">
        <v>7.75</v>
      </c>
      <c r="O8" s="43">
        <v>0.5104166666666666</v>
      </c>
      <c r="P8" s="9">
        <v>46.2</v>
      </c>
      <c r="Q8" s="9">
        <v>144.4</v>
      </c>
      <c r="R8" s="4">
        <v>-30</v>
      </c>
      <c r="S8" s="19">
        <v>15200</v>
      </c>
      <c r="T8" s="4">
        <v>-30</v>
      </c>
      <c r="U8" s="19">
        <v>44200</v>
      </c>
      <c r="V8" s="9" t="s">
        <v>41</v>
      </c>
      <c r="W8" s="50" t="s">
        <v>42</v>
      </c>
      <c r="X8" s="1">
        <v>83</v>
      </c>
      <c r="Y8" s="4" t="s">
        <v>109</v>
      </c>
      <c r="Z8" s="4">
        <v>61.71</v>
      </c>
      <c r="AA8" s="52">
        <f t="shared" si="0"/>
        <v>133.99773132393452</v>
      </c>
      <c r="AB8" s="4" t="s">
        <v>187</v>
      </c>
    </row>
    <row r="9" spans="1:28" s="1" customFormat="1" ht="12.75">
      <c r="A9" s="25"/>
      <c r="B9" s="4" t="s">
        <v>35</v>
      </c>
      <c r="C9" s="4">
        <v>67648</v>
      </c>
      <c r="D9" s="4">
        <v>83</v>
      </c>
      <c r="E9" s="4">
        <v>5</v>
      </c>
      <c r="F9" s="4" t="s">
        <v>57</v>
      </c>
      <c r="G9" s="37">
        <v>8.75</v>
      </c>
      <c r="H9" s="37">
        <v>4049146</v>
      </c>
      <c r="I9" s="37" t="s">
        <v>58</v>
      </c>
      <c r="J9" s="37">
        <v>29</v>
      </c>
      <c r="K9" s="37">
        <v>32</v>
      </c>
      <c r="L9" s="4">
        <v>20080722</v>
      </c>
      <c r="M9" s="4">
        <v>20080723</v>
      </c>
      <c r="N9" s="26">
        <v>7.75</v>
      </c>
      <c r="O9" s="43">
        <v>0.4861111111111111</v>
      </c>
      <c r="P9" s="11">
        <v>54.2</v>
      </c>
      <c r="Q9" s="9">
        <v>217.7</v>
      </c>
      <c r="R9" s="4">
        <v>-30</v>
      </c>
      <c r="S9" s="18">
        <v>18900</v>
      </c>
      <c r="T9" s="4">
        <v>-30</v>
      </c>
      <c r="U9" s="18">
        <v>73300</v>
      </c>
      <c r="V9" s="9" t="s">
        <v>59</v>
      </c>
      <c r="W9" s="50" t="s">
        <v>44</v>
      </c>
      <c r="X9" s="4">
        <v>83</v>
      </c>
      <c r="Y9" s="4" t="s">
        <v>109</v>
      </c>
      <c r="Z9" s="4">
        <v>61.71</v>
      </c>
      <c r="AA9" s="52">
        <f t="shared" si="0"/>
        <v>252.77912818019766</v>
      </c>
      <c r="AB9" s="4" t="s">
        <v>188</v>
      </c>
    </row>
    <row r="10" spans="1:28" ht="12.75">
      <c r="A10" s="25"/>
      <c r="B10" s="1" t="s">
        <v>35</v>
      </c>
      <c r="C10" s="1">
        <v>67653</v>
      </c>
      <c r="D10" s="1">
        <v>83</v>
      </c>
      <c r="E10" s="1">
        <v>5</v>
      </c>
      <c r="F10" s="1" t="s">
        <v>65</v>
      </c>
      <c r="G10" s="37"/>
      <c r="H10" s="37"/>
      <c r="I10" s="37"/>
      <c r="J10" s="37"/>
      <c r="K10" s="37"/>
      <c r="L10" s="1">
        <v>20080808</v>
      </c>
      <c r="M10" s="1">
        <v>20080809</v>
      </c>
      <c r="N10" s="41">
        <v>7.75</v>
      </c>
      <c r="O10" s="43">
        <v>0.5104166666666666</v>
      </c>
      <c r="P10" s="12">
        <v>52.4</v>
      </c>
      <c r="Q10" s="10">
        <v>177.8</v>
      </c>
      <c r="R10" s="1">
        <v>-30</v>
      </c>
      <c r="S10" s="19">
        <v>15600</v>
      </c>
      <c r="T10" s="1">
        <v>-30</v>
      </c>
      <c r="U10" s="19">
        <v>59100</v>
      </c>
      <c r="V10" s="10" t="s">
        <v>41</v>
      </c>
      <c r="W10" s="49" t="s">
        <v>64</v>
      </c>
      <c r="X10" s="1">
        <v>83</v>
      </c>
      <c r="Y10" s="4" t="s">
        <v>109</v>
      </c>
      <c r="Z10" s="4">
        <v>61.71</v>
      </c>
      <c r="AA10" s="52">
        <f t="shared" si="0"/>
        <v>188.1218603143737</v>
      </c>
      <c r="AB10" s="4" t="s">
        <v>188</v>
      </c>
    </row>
    <row r="11" spans="1:28" ht="12.75">
      <c r="A11" s="25"/>
      <c r="B11" s="1" t="s">
        <v>142</v>
      </c>
      <c r="C11" s="1">
        <v>67795</v>
      </c>
      <c r="D11" s="1">
        <v>83</v>
      </c>
      <c r="E11" s="1" t="s">
        <v>143</v>
      </c>
      <c r="F11" s="1" t="s">
        <v>154</v>
      </c>
      <c r="G11" s="37"/>
      <c r="H11" s="37"/>
      <c r="I11" s="37"/>
      <c r="J11" s="37"/>
      <c r="K11" s="37"/>
      <c r="L11" s="63">
        <v>39685</v>
      </c>
      <c r="M11" s="63">
        <v>39687</v>
      </c>
      <c r="N11" s="10">
        <v>6.5</v>
      </c>
      <c r="O11" s="67">
        <v>12</v>
      </c>
      <c r="P11" s="10">
        <v>47.77</v>
      </c>
      <c r="Q11" s="10">
        <v>147.7</v>
      </c>
      <c r="R11" s="1">
        <v>-30</v>
      </c>
      <c r="S11" s="2">
        <v>15341</v>
      </c>
      <c r="T11" s="1">
        <v>-30</v>
      </c>
      <c r="U11" s="10">
        <v>33836</v>
      </c>
      <c r="V11" s="10" t="s">
        <v>147</v>
      </c>
      <c r="X11" s="1">
        <v>83</v>
      </c>
      <c r="Y11" s="4" t="s">
        <v>109</v>
      </c>
      <c r="Z11" s="4">
        <v>61.71</v>
      </c>
      <c r="AA11" s="52">
        <f t="shared" si="0"/>
        <v>139.3453249068222</v>
      </c>
      <c r="AB11" s="1" t="s">
        <v>189</v>
      </c>
    </row>
    <row r="12" spans="1:28" s="5" customFormat="1" ht="12.75">
      <c r="A12" s="6"/>
      <c r="B12" s="6" t="s">
        <v>142</v>
      </c>
      <c r="C12" s="6">
        <v>67796</v>
      </c>
      <c r="D12" s="6">
        <v>83</v>
      </c>
      <c r="E12" s="6" t="s">
        <v>143</v>
      </c>
      <c r="F12" s="6" t="s">
        <v>155</v>
      </c>
      <c r="G12" s="39"/>
      <c r="H12" s="39"/>
      <c r="I12" s="39"/>
      <c r="J12" s="39"/>
      <c r="K12" s="39"/>
      <c r="L12" s="64">
        <v>39687</v>
      </c>
      <c r="M12" s="64">
        <v>39689</v>
      </c>
      <c r="N12" s="14">
        <v>6.5</v>
      </c>
      <c r="O12" s="14">
        <v>12</v>
      </c>
      <c r="P12" s="14">
        <v>66.06</v>
      </c>
      <c r="Q12" s="14">
        <v>519.9</v>
      </c>
      <c r="R12" s="6">
        <v>-30</v>
      </c>
      <c r="S12" s="3">
        <v>75985</v>
      </c>
      <c r="T12" s="6">
        <v>-30</v>
      </c>
      <c r="U12" s="14">
        <v>1489552</v>
      </c>
      <c r="V12" s="14" t="s">
        <v>156</v>
      </c>
      <c r="W12" s="51"/>
      <c r="X12" s="6">
        <v>83</v>
      </c>
      <c r="Y12" s="6" t="s">
        <v>109</v>
      </c>
      <c r="Z12" s="6">
        <v>61.71</v>
      </c>
      <c r="AA12" s="73">
        <f t="shared" si="0"/>
        <v>742.4890617403986</v>
      </c>
      <c r="AB12" s="6" t="s">
        <v>189</v>
      </c>
    </row>
    <row r="13" spans="1:28" ht="12.75">
      <c r="A13" s="25"/>
      <c r="B13" s="1" t="s">
        <v>116</v>
      </c>
      <c r="C13" s="32">
        <v>67634</v>
      </c>
      <c r="D13" s="1">
        <v>83</v>
      </c>
      <c r="E13" s="1" t="s">
        <v>117</v>
      </c>
      <c r="F13" s="33" t="s">
        <v>122</v>
      </c>
      <c r="G13" s="37"/>
      <c r="H13" s="37"/>
      <c r="I13" s="37"/>
      <c r="J13" s="37"/>
      <c r="K13" s="37"/>
      <c r="L13" s="34">
        <v>39682</v>
      </c>
      <c r="M13" s="34">
        <v>39684</v>
      </c>
      <c r="N13" s="41">
        <v>2.25</v>
      </c>
      <c r="O13" s="43">
        <v>0.5</v>
      </c>
      <c r="P13" s="44">
        <v>56.335</v>
      </c>
      <c r="Q13" s="45">
        <v>223.59</v>
      </c>
      <c r="R13" s="35" t="s">
        <v>120</v>
      </c>
      <c r="S13" s="47">
        <v>23894</v>
      </c>
      <c r="T13" s="35" t="s">
        <v>120</v>
      </c>
      <c r="U13" s="46">
        <v>140303</v>
      </c>
      <c r="V13" s="48" t="s">
        <v>123</v>
      </c>
      <c r="W13" s="36"/>
      <c r="X13" s="1">
        <v>83</v>
      </c>
      <c r="Y13" s="4" t="s">
        <v>109</v>
      </c>
      <c r="Z13" s="4">
        <v>61.71</v>
      </c>
      <c r="AA13" s="52">
        <f t="shared" si="0"/>
        <v>262.3237724842003</v>
      </c>
      <c r="AB13" s="1" t="s">
        <v>190</v>
      </c>
    </row>
    <row r="14" spans="1:28" ht="12.75">
      <c r="A14" s="25"/>
      <c r="B14" s="1" t="s">
        <v>116</v>
      </c>
      <c r="C14" s="32">
        <v>67640</v>
      </c>
      <c r="D14" s="1">
        <v>83</v>
      </c>
      <c r="E14" s="1" t="s">
        <v>117</v>
      </c>
      <c r="F14" s="33" t="s">
        <v>130</v>
      </c>
      <c r="G14" s="37"/>
      <c r="H14" s="37"/>
      <c r="I14" s="37"/>
      <c r="J14" s="37"/>
      <c r="K14" s="37"/>
      <c r="L14" s="34">
        <v>39708</v>
      </c>
      <c r="M14" s="34">
        <v>39710</v>
      </c>
      <c r="N14" s="41">
        <v>2.25</v>
      </c>
      <c r="O14" s="43">
        <v>0.5</v>
      </c>
      <c r="P14" s="44">
        <v>54.06</v>
      </c>
      <c r="Q14" s="45">
        <v>199.36</v>
      </c>
      <c r="R14" s="35" t="s">
        <v>120</v>
      </c>
      <c r="S14" s="46">
        <v>20095</v>
      </c>
      <c r="T14" s="35" t="s">
        <v>120</v>
      </c>
      <c r="U14" s="46">
        <v>87397</v>
      </c>
      <c r="V14" s="48" t="s">
        <v>131</v>
      </c>
      <c r="W14" s="36"/>
      <c r="X14" s="1">
        <v>83</v>
      </c>
      <c r="Y14" s="4" t="s">
        <v>109</v>
      </c>
      <c r="Z14" s="4">
        <v>61.71</v>
      </c>
      <c r="AA14" s="52">
        <f t="shared" si="0"/>
        <v>223.05947172257333</v>
      </c>
      <c r="AB14" s="1" t="s">
        <v>190</v>
      </c>
    </row>
    <row r="15" spans="1:28" ht="12.75">
      <c r="A15" s="94"/>
      <c r="B15" s="94" t="s">
        <v>77</v>
      </c>
      <c r="C15" s="94">
        <v>67684</v>
      </c>
      <c r="D15" s="94">
        <v>83</v>
      </c>
      <c r="E15" s="94" t="s">
        <v>78</v>
      </c>
      <c r="F15" s="94">
        <v>1</v>
      </c>
      <c r="G15" s="95"/>
      <c r="H15" s="95"/>
      <c r="I15" s="95"/>
      <c r="J15" s="95"/>
      <c r="K15" s="95"/>
      <c r="L15" s="96" t="s">
        <v>91</v>
      </c>
      <c r="M15" s="96" t="s">
        <v>92</v>
      </c>
      <c r="N15" s="97">
        <v>10</v>
      </c>
      <c r="O15" s="98">
        <v>12</v>
      </c>
      <c r="P15" s="98">
        <v>54</v>
      </c>
      <c r="Q15" s="99">
        <v>212.612</v>
      </c>
      <c r="R15" s="100">
        <v>-30</v>
      </c>
      <c r="S15" s="101">
        <v>31794</v>
      </c>
      <c r="T15" s="100">
        <v>-30</v>
      </c>
      <c r="U15" s="102" t="s">
        <v>93</v>
      </c>
      <c r="V15" s="102" t="s">
        <v>94</v>
      </c>
      <c r="W15" s="103" t="s">
        <v>182</v>
      </c>
      <c r="X15" s="94">
        <v>83</v>
      </c>
      <c r="Y15" s="94" t="s">
        <v>109</v>
      </c>
      <c r="Z15" s="94">
        <v>61.71</v>
      </c>
      <c r="AA15" s="104">
        <f t="shared" si="0"/>
        <v>244.5341111651272</v>
      </c>
      <c r="AB15" s="94" t="s">
        <v>191</v>
      </c>
    </row>
    <row r="16" spans="1:28" ht="12.75">
      <c r="A16" s="25"/>
      <c r="B16" s="1" t="s">
        <v>77</v>
      </c>
      <c r="C16" s="1">
        <v>67688</v>
      </c>
      <c r="D16" s="1">
        <v>83</v>
      </c>
      <c r="E16" s="1" t="s">
        <v>78</v>
      </c>
      <c r="F16" s="1">
        <v>1</v>
      </c>
      <c r="G16" s="37"/>
      <c r="H16" s="37"/>
      <c r="I16" s="37"/>
      <c r="J16" s="37"/>
      <c r="K16" s="37"/>
      <c r="L16" s="7" t="s">
        <v>101</v>
      </c>
      <c r="M16" s="7" t="s">
        <v>102</v>
      </c>
      <c r="N16" s="41">
        <v>10</v>
      </c>
      <c r="O16" s="67">
        <v>12</v>
      </c>
      <c r="P16" s="10">
        <v>51</v>
      </c>
      <c r="Q16" s="13">
        <v>176.105</v>
      </c>
      <c r="R16" s="16">
        <v>-30</v>
      </c>
      <c r="S16" s="20">
        <v>25587</v>
      </c>
      <c r="T16" s="16">
        <v>-30</v>
      </c>
      <c r="U16" s="20">
        <v>210000</v>
      </c>
      <c r="V16" s="22" t="s">
        <v>103</v>
      </c>
      <c r="X16" s="1">
        <v>83</v>
      </c>
      <c r="Y16" s="4" t="s">
        <v>109</v>
      </c>
      <c r="Z16" s="4">
        <v>61.71</v>
      </c>
      <c r="AA16" s="52">
        <f t="shared" si="0"/>
        <v>185.37514179225406</v>
      </c>
      <c r="AB16" s="1" t="s">
        <v>191</v>
      </c>
    </row>
    <row r="17" spans="1:28" ht="12.75">
      <c r="A17" s="6"/>
      <c r="B17" s="6" t="s">
        <v>136</v>
      </c>
      <c r="C17" s="6">
        <v>67668</v>
      </c>
      <c r="D17" s="6">
        <v>83</v>
      </c>
      <c r="E17" s="6">
        <v>1</v>
      </c>
      <c r="F17" s="6">
        <v>7</v>
      </c>
      <c r="G17" s="39"/>
      <c r="H17" s="39"/>
      <c r="I17" s="39"/>
      <c r="J17" s="39"/>
      <c r="K17" s="39"/>
      <c r="L17" s="6"/>
      <c r="M17" s="6"/>
      <c r="N17" s="14"/>
      <c r="O17" s="69"/>
      <c r="P17" s="14"/>
      <c r="Q17" s="14"/>
      <c r="R17" s="6"/>
      <c r="S17" s="3"/>
      <c r="T17" s="6"/>
      <c r="U17" s="14"/>
      <c r="V17" s="14"/>
      <c r="W17" s="51"/>
      <c r="X17" s="6">
        <v>83</v>
      </c>
      <c r="Y17" s="6" t="s">
        <v>109</v>
      </c>
      <c r="Z17" s="6">
        <v>61.71</v>
      </c>
      <c r="AA17" s="73">
        <f t="shared" si="0"/>
        <v>-100</v>
      </c>
      <c r="AB17" s="6" t="s">
        <v>192</v>
      </c>
    </row>
    <row r="18" spans="1:28" ht="12.75">
      <c r="A18" s="25"/>
      <c r="B18" s="1" t="s">
        <v>136</v>
      </c>
      <c r="C18" s="1">
        <v>67672</v>
      </c>
      <c r="D18" s="1">
        <v>83</v>
      </c>
      <c r="E18" s="1">
        <v>1</v>
      </c>
      <c r="F18" s="1">
        <v>11</v>
      </c>
      <c r="G18" s="37"/>
      <c r="H18" s="37"/>
      <c r="I18" s="37"/>
      <c r="J18" s="37"/>
      <c r="K18" s="37"/>
      <c r="L18" s="1">
        <v>20080930</v>
      </c>
      <c r="M18" s="1">
        <v>20081002</v>
      </c>
      <c r="N18" s="10">
        <v>1.5</v>
      </c>
      <c r="O18" s="68">
        <v>0.5</v>
      </c>
      <c r="P18" s="10">
        <v>61.33</v>
      </c>
      <c r="Q18" s="10">
        <v>252.5</v>
      </c>
      <c r="R18" s="1">
        <v>-30</v>
      </c>
      <c r="S18" s="2">
        <v>29034</v>
      </c>
      <c r="T18" s="1">
        <v>-30</v>
      </c>
      <c r="U18" s="10">
        <v>340771</v>
      </c>
      <c r="V18" s="10" t="s">
        <v>38</v>
      </c>
      <c r="W18" s="49" t="s">
        <v>167</v>
      </c>
      <c r="X18" s="1">
        <v>83</v>
      </c>
      <c r="Y18" s="4" t="s">
        <v>109</v>
      </c>
      <c r="Z18" s="4">
        <v>61.71</v>
      </c>
      <c r="AA18" s="52">
        <f t="shared" si="0"/>
        <v>309.17193323610434</v>
      </c>
      <c r="AB18" s="1" t="s">
        <v>192</v>
      </c>
    </row>
    <row r="19" spans="1:28" ht="12.75">
      <c r="A19" s="6"/>
      <c r="B19" s="6" t="s">
        <v>136</v>
      </c>
      <c r="C19" s="6">
        <v>68606</v>
      </c>
      <c r="D19" s="6">
        <v>83</v>
      </c>
      <c r="E19" s="6"/>
      <c r="F19" s="6"/>
      <c r="G19" s="39"/>
      <c r="H19" s="39"/>
      <c r="I19" s="39"/>
      <c r="J19" s="39"/>
      <c r="K19" s="39"/>
      <c r="L19" s="6"/>
      <c r="M19" s="6"/>
      <c r="N19" s="14"/>
      <c r="O19" s="69"/>
      <c r="P19" s="14"/>
      <c r="Q19" s="14"/>
      <c r="R19" s="6"/>
      <c r="S19" s="3"/>
      <c r="T19" s="6"/>
      <c r="U19" s="14"/>
      <c r="V19" s="14"/>
      <c r="W19" s="51"/>
      <c r="X19" s="6">
        <v>83</v>
      </c>
      <c r="Y19" s="6" t="s">
        <v>109</v>
      </c>
      <c r="Z19" s="6">
        <v>61.71</v>
      </c>
      <c r="AA19" s="73">
        <f t="shared" si="0"/>
        <v>-100</v>
      </c>
      <c r="AB19" s="6"/>
    </row>
    <row r="20" spans="1:28" ht="12.75">
      <c r="A20" s="25"/>
      <c r="B20" s="1" t="s">
        <v>178</v>
      </c>
      <c r="C20" s="1">
        <v>67593</v>
      </c>
      <c r="D20" s="1">
        <v>83</v>
      </c>
      <c r="E20" s="1" t="s">
        <v>168</v>
      </c>
      <c r="F20" s="1">
        <v>170</v>
      </c>
      <c r="G20" s="37"/>
      <c r="H20" s="37"/>
      <c r="I20" s="37"/>
      <c r="J20" s="37"/>
      <c r="K20" s="37"/>
      <c r="L20" s="1">
        <v>20080821</v>
      </c>
      <c r="M20" s="1">
        <v>20080823</v>
      </c>
      <c r="N20" s="12">
        <v>3</v>
      </c>
      <c r="O20" s="68">
        <v>0.5</v>
      </c>
      <c r="P20" s="10">
        <v>45.44</v>
      </c>
      <c r="Q20" s="9">
        <v>152.9</v>
      </c>
      <c r="R20" s="4">
        <v>-30</v>
      </c>
      <c r="S20" s="5">
        <v>14740</v>
      </c>
      <c r="T20" s="4">
        <v>-30</v>
      </c>
      <c r="U20" s="62">
        <v>53850</v>
      </c>
      <c r="V20" s="10" t="s">
        <v>59</v>
      </c>
      <c r="X20" s="1">
        <v>83</v>
      </c>
      <c r="Y20" s="4" t="s">
        <v>109</v>
      </c>
      <c r="Z20" s="4">
        <v>61.71</v>
      </c>
      <c r="AA20" s="52">
        <f t="shared" si="0"/>
        <v>147.77183600713013</v>
      </c>
      <c r="AB20" s="1" t="s">
        <v>193</v>
      </c>
    </row>
    <row r="21" spans="1:28" ht="12.75">
      <c r="A21" s="25"/>
      <c r="B21" s="1" t="s">
        <v>178</v>
      </c>
      <c r="C21" s="1">
        <v>67600</v>
      </c>
      <c r="D21" s="1">
        <v>83</v>
      </c>
      <c r="E21" s="1" t="s">
        <v>168</v>
      </c>
      <c r="F21" s="1">
        <v>177</v>
      </c>
      <c r="G21" s="37"/>
      <c r="H21" s="37"/>
      <c r="I21" s="37"/>
      <c r="J21" s="37"/>
      <c r="K21" s="37"/>
      <c r="L21" s="1">
        <v>20080910</v>
      </c>
      <c r="M21" s="1">
        <v>20080912</v>
      </c>
      <c r="N21" s="12">
        <v>3</v>
      </c>
      <c r="O21" s="68">
        <v>0.5208333333333334</v>
      </c>
      <c r="P21" s="10">
        <v>43.96</v>
      </c>
      <c r="Q21" s="9">
        <v>146.7</v>
      </c>
      <c r="R21" s="4">
        <v>-30</v>
      </c>
      <c r="S21" s="5">
        <v>14310</v>
      </c>
      <c r="T21" s="4">
        <v>-30</v>
      </c>
      <c r="U21" s="9">
        <v>40800</v>
      </c>
      <c r="V21" s="10" t="s">
        <v>41</v>
      </c>
      <c r="X21" s="1">
        <v>83</v>
      </c>
      <c r="Y21" s="4" t="s">
        <v>109</v>
      </c>
      <c r="Z21" s="4">
        <v>61.71</v>
      </c>
      <c r="AA21" s="52">
        <f t="shared" si="0"/>
        <v>137.72484200291683</v>
      </c>
      <c r="AB21" s="1" t="s">
        <v>193</v>
      </c>
    </row>
    <row r="22" spans="1:28" ht="12.75">
      <c r="A22" s="25"/>
      <c r="B22" s="1" t="s">
        <v>178</v>
      </c>
      <c r="C22" s="1">
        <v>67605</v>
      </c>
      <c r="D22" s="1">
        <v>83</v>
      </c>
      <c r="E22" s="1" t="s">
        <v>173</v>
      </c>
      <c r="F22" s="1">
        <v>59</v>
      </c>
      <c r="G22" s="37"/>
      <c r="H22" s="37"/>
      <c r="I22" s="37"/>
      <c r="J22" s="37"/>
      <c r="K22" s="37"/>
      <c r="L22" s="4">
        <v>20080813</v>
      </c>
      <c r="M22" s="4">
        <v>20080815</v>
      </c>
      <c r="N22" s="26">
        <v>2.75</v>
      </c>
      <c r="O22" s="68">
        <v>0.5041666666666667</v>
      </c>
      <c r="P22" s="10">
        <v>51.74</v>
      </c>
      <c r="Q22" s="9">
        <v>182.7</v>
      </c>
      <c r="R22" s="4">
        <v>-30</v>
      </c>
      <c r="S22" s="5">
        <v>16930</v>
      </c>
      <c r="T22" s="4">
        <v>-30</v>
      </c>
      <c r="U22" s="9">
        <v>80220</v>
      </c>
      <c r="V22" s="10" t="s">
        <v>175</v>
      </c>
      <c r="X22" s="1">
        <v>83</v>
      </c>
      <c r="Y22" s="4" t="s">
        <v>109</v>
      </c>
      <c r="Z22" s="4">
        <v>61.71</v>
      </c>
      <c r="AA22" s="52">
        <f t="shared" si="0"/>
        <v>196.06222654350992</v>
      </c>
      <c r="AB22" s="1" t="s">
        <v>194</v>
      </c>
    </row>
    <row r="23" spans="1:28" ht="12.75">
      <c r="A23" s="25"/>
      <c r="B23" s="1" t="s">
        <v>178</v>
      </c>
      <c r="C23" s="1">
        <v>67612</v>
      </c>
      <c r="D23" s="1">
        <v>83</v>
      </c>
      <c r="E23" s="1" t="s">
        <v>173</v>
      </c>
      <c r="F23" s="1">
        <v>68</v>
      </c>
      <c r="G23" s="37"/>
      <c r="H23" s="37"/>
      <c r="I23" s="37"/>
      <c r="J23" s="37"/>
      <c r="K23" s="37"/>
      <c r="L23" s="1">
        <v>20080905</v>
      </c>
      <c r="M23" s="1">
        <v>20080907</v>
      </c>
      <c r="N23" s="26">
        <v>2.75</v>
      </c>
      <c r="O23" s="68">
        <v>0.5</v>
      </c>
      <c r="P23" s="10">
        <v>42.28</v>
      </c>
      <c r="Q23" s="9">
        <v>132.7</v>
      </c>
      <c r="R23" s="4">
        <v>-30</v>
      </c>
      <c r="S23" s="5">
        <v>13600</v>
      </c>
      <c r="T23" s="4">
        <v>-30</v>
      </c>
      <c r="U23" s="9">
        <v>37700</v>
      </c>
      <c r="V23" s="10" t="s">
        <v>41</v>
      </c>
      <c r="X23" s="1">
        <v>83</v>
      </c>
      <c r="Y23" s="4" t="s">
        <v>109</v>
      </c>
      <c r="Z23" s="4">
        <v>61.71</v>
      </c>
      <c r="AA23" s="52">
        <f t="shared" si="0"/>
        <v>115.03808134824175</v>
      </c>
      <c r="AB23" s="1" t="s">
        <v>194</v>
      </c>
    </row>
    <row r="24" spans="1:28" ht="12.75">
      <c r="A24" s="25"/>
      <c r="B24" s="1" t="s">
        <v>115</v>
      </c>
      <c r="C24" s="1">
        <v>67691</v>
      </c>
      <c r="D24" s="4">
        <v>84</v>
      </c>
      <c r="E24" s="1">
        <v>1</v>
      </c>
      <c r="F24" s="1">
        <v>3</v>
      </c>
      <c r="G24" s="37"/>
      <c r="H24" s="37"/>
      <c r="I24" s="37"/>
      <c r="J24" s="37"/>
      <c r="K24" s="37"/>
      <c r="L24" s="1">
        <v>20080815</v>
      </c>
      <c r="M24" s="1">
        <v>20080817</v>
      </c>
      <c r="N24" s="41">
        <v>0.2</v>
      </c>
      <c r="O24" s="43">
        <v>0.4791666666666667</v>
      </c>
      <c r="P24" s="11">
        <v>50</v>
      </c>
      <c r="Q24" s="26">
        <v>120.46</v>
      </c>
      <c r="R24" s="1">
        <v>-30</v>
      </c>
      <c r="S24" s="18">
        <v>17790</v>
      </c>
      <c r="T24" s="1">
        <v>-30</v>
      </c>
      <c r="U24" s="18">
        <v>31400</v>
      </c>
      <c r="V24" s="9" t="s">
        <v>41</v>
      </c>
      <c r="X24" s="4">
        <v>84</v>
      </c>
      <c r="Y24" s="4" t="s">
        <v>110</v>
      </c>
      <c r="Z24" s="4">
        <v>48.92</v>
      </c>
      <c r="AA24" s="52">
        <f t="shared" si="0"/>
        <v>146.238757154538</v>
      </c>
      <c r="AB24" s="1" t="s">
        <v>185</v>
      </c>
    </row>
    <row r="25" spans="1:28" ht="12.75">
      <c r="A25" s="25"/>
      <c r="B25" s="1" t="s">
        <v>115</v>
      </c>
      <c r="C25" s="1">
        <v>67703</v>
      </c>
      <c r="D25" s="4">
        <v>84</v>
      </c>
      <c r="E25" s="1">
        <v>1</v>
      </c>
      <c r="F25" s="1">
        <v>15</v>
      </c>
      <c r="G25" s="37"/>
      <c r="H25" s="37"/>
      <c r="I25" s="37"/>
      <c r="J25" s="37"/>
      <c r="K25" s="37"/>
      <c r="L25" s="1">
        <v>20080905</v>
      </c>
      <c r="M25" s="1">
        <v>20080907</v>
      </c>
      <c r="N25" s="41">
        <v>0.2</v>
      </c>
      <c r="O25" s="43">
        <v>0.4701388888888889</v>
      </c>
      <c r="P25" s="11">
        <v>53.4</v>
      </c>
      <c r="Q25" s="9">
        <v>134.36</v>
      </c>
      <c r="R25" s="1">
        <v>-30</v>
      </c>
      <c r="S25" s="18">
        <v>21510</v>
      </c>
      <c r="T25" s="1">
        <v>-30</v>
      </c>
      <c r="U25" s="18">
        <v>38200</v>
      </c>
      <c r="V25" s="9" t="s">
        <v>41</v>
      </c>
      <c r="X25" s="4">
        <v>84</v>
      </c>
      <c r="Y25" s="4" t="s">
        <v>110</v>
      </c>
      <c r="Z25" s="4">
        <v>48.92</v>
      </c>
      <c r="AA25" s="52">
        <f t="shared" si="0"/>
        <v>174.65249386753888</v>
      </c>
      <c r="AB25" s="1" t="s">
        <v>185</v>
      </c>
    </row>
    <row r="26" spans="1:28" ht="12.75">
      <c r="A26" s="25"/>
      <c r="B26" s="1" t="s">
        <v>115</v>
      </c>
      <c r="C26" s="1">
        <v>67712</v>
      </c>
      <c r="D26" s="1">
        <v>84</v>
      </c>
      <c r="E26" s="1">
        <v>3</v>
      </c>
      <c r="F26" s="1">
        <v>9</v>
      </c>
      <c r="G26" s="37"/>
      <c r="H26" s="37"/>
      <c r="I26" s="37"/>
      <c r="J26" s="37"/>
      <c r="K26" s="37"/>
      <c r="L26" s="4">
        <v>20080912</v>
      </c>
      <c r="M26" s="4">
        <v>20080914</v>
      </c>
      <c r="N26" s="26">
        <v>5</v>
      </c>
      <c r="O26" s="68">
        <v>0.4916666666666667</v>
      </c>
      <c r="P26" s="11">
        <v>48.4</v>
      </c>
      <c r="Q26" s="9">
        <v>116.63</v>
      </c>
      <c r="R26" s="1">
        <v>-30</v>
      </c>
      <c r="S26" s="53">
        <v>18870</v>
      </c>
      <c r="T26" s="1">
        <v>-30</v>
      </c>
      <c r="U26" s="18">
        <v>31300</v>
      </c>
      <c r="V26" s="9" t="s">
        <v>41</v>
      </c>
      <c r="X26" s="1">
        <v>84</v>
      </c>
      <c r="Y26" s="4" t="s">
        <v>110</v>
      </c>
      <c r="Z26" s="4">
        <v>48.92</v>
      </c>
      <c r="AA26" s="52">
        <f t="shared" si="0"/>
        <v>138.40964840556006</v>
      </c>
      <c r="AB26" s="1" t="s">
        <v>186</v>
      </c>
    </row>
    <row r="27" spans="1:28" s="5" customFormat="1" ht="12.75">
      <c r="A27" s="25"/>
      <c r="B27" s="1" t="s">
        <v>115</v>
      </c>
      <c r="C27" s="1">
        <v>67715</v>
      </c>
      <c r="D27" s="1">
        <v>84</v>
      </c>
      <c r="E27" s="1">
        <v>3</v>
      </c>
      <c r="F27" s="1">
        <v>12</v>
      </c>
      <c r="G27" s="37"/>
      <c r="H27" s="37"/>
      <c r="I27" s="37"/>
      <c r="J27" s="37"/>
      <c r="K27" s="37"/>
      <c r="L27" s="1">
        <v>20080917</v>
      </c>
      <c r="M27" s="1">
        <v>20080919</v>
      </c>
      <c r="N27" s="26">
        <v>5</v>
      </c>
      <c r="O27" s="68">
        <v>0.5</v>
      </c>
      <c r="P27" s="11">
        <v>50.6</v>
      </c>
      <c r="Q27" s="9">
        <v>130.83</v>
      </c>
      <c r="R27" s="1">
        <v>-30</v>
      </c>
      <c r="S27" s="18">
        <v>21030</v>
      </c>
      <c r="T27" s="1">
        <v>-30</v>
      </c>
      <c r="U27" s="18">
        <v>38000</v>
      </c>
      <c r="V27" s="9" t="s">
        <v>41</v>
      </c>
      <c r="W27" s="49"/>
      <c r="X27" s="1">
        <v>84</v>
      </c>
      <c r="Y27" s="4" t="s">
        <v>110</v>
      </c>
      <c r="Z27" s="4">
        <v>48.92</v>
      </c>
      <c r="AA27" s="52">
        <f t="shared" si="0"/>
        <v>167.43663123466885</v>
      </c>
      <c r="AB27" s="1" t="s">
        <v>186</v>
      </c>
    </row>
    <row r="28" spans="1:28" ht="12.75">
      <c r="A28" s="25"/>
      <c r="B28" s="1" t="s">
        <v>35</v>
      </c>
      <c r="C28" s="1">
        <v>67627</v>
      </c>
      <c r="D28" s="1">
        <v>84</v>
      </c>
      <c r="E28" s="1">
        <v>4</v>
      </c>
      <c r="F28" s="1" t="s">
        <v>51</v>
      </c>
      <c r="G28" s="37"/>
      <c r="H28" s="37"/>
      <c r="I28" s="37"/>
      <c r="J28" s="37"/>
      <c r="K28" s="37"/>
      <c r="L28" s="1">
        <v>20080818</v>
      </c>
      <c r="M28" s="1">
        <v>20080819</v>
      </c>
      <c r="N28" s="41">
        <v>7.75</v>
      </c>
      <c r="O28" s="43">
        <v>0.5104166666666666</v>
      </c>
      <c r="P28" s="10">
        <v>45.5</v>
      </c>
      <c r="Q28" s="10">
        <v>110.5</v>
      </c>
      <c r="R28" s="1">
        <v>-30</v>
      </c>
      <c r="S28" s="19">
        <v>15200</v>
      </c>
      <c r="T28" s="1">
        <v>-30</v>
      </c>
      <c r="U28" s="19">
        <v>23600</v>
      </c>
      <c r="V28" s="10" t="s">
        <v>41</v>
      </c>
      <c r="W28" s="50" t="s">
        <v>42</v>
      </c>
      <c r="X28" s="1">
        <v>84</v>
      </c>
      <c r="Y28" s="4" t="s">
        <v>110</v>
      </c>
      <c r="Z28" s="4">
        <v>48.92</v>
      </c>
      <c r="AA28" s="52">
        <f t="shared" si="0"/>
        <v>125.8789860997547</v>
      </c>
      <c r="AB28" s="4" t="s">
        <v>187</v>
      </c>
    </row>
    <row r="29" spans="1:28" ht="12.75">
      <c r="A29" s="25"/>
      <c r="B29" s="4" t="s">
        <v>35</v>
      </c>
      <c r="C29" s="4">
        <v>67629</v>
      </c>
      <c r="D29" s="4">
        <v>84</v>
      </c>
      <c r="E29" s="4">
        <v>4</v>
      </c>
      <c r="F29" s="4" t="s">
        <v>53</v>
      </c>
      <c r="G29" s="37"/>
      <c r="H29" s="37"/>
      <c r="I29" s="37"/>
      <c r="J29" s="37"/>
      <c r="K29" s="37"/>
      <c r="L29" s="4">
        <v>20080825</v>
      </c>
      <c r="M29" s="4">
        <v>20080826</v>
      </c>
      <c r="N29" s="26">
        <v>7.75</v>
      </c>
      <c r="O29" s="43">
        <v>0.5</v>
      </c>
      <c r="P29" s="9">
        <v>51</v>
      </c>
      <c r="Q29" s="9">
        <v>137.5</v>
      </c>
      <c r="R29" s="4">
        <v>-30</v>
      </c>
      <c r="S29" s="18">
        <v>10000</v>
      </c>
      <c r="T29" s="4">
        <v>-30</v>
      </c>
      <c r="U29" s="18">
        <v>30400</v>
      </c>
      <c r="V29" s="9" t="s">
        <v>41</v>
      </c>
      <c r="W29" s="50" t="s">
        <v>44</v>
      </c>
      <c r="X29" s="4">
        <v>84</v>
      </c>
      <c r="Y29" s="4" t="s">
        <v>110</v>
      </c>
      <c r="Z29" s="4">
        <v>48.92</v>
      </c>
      <c r="AA29" s="52">
        <f t="shared" si="0"/>
        <v>181.07113654946852</v>
      </c>
      <c r="AB29" s="4" t="s">
        <v>187</v>
      </c>
    </row>
    <row r="30" spans="1:28" ht="12.75">
      <c r="A30" s="25"/>
      <c r="B30" s="1" t="s">
        <v>35</v>
      </c>
      <c r="C30" s="1">
        <v>67652</v>
      </c>
      <c r="D30" s="1">
        <v>84</v>
      </c>
      <c r="E30" s="1">
        <v>5</v>
      </c>
      <c r="F30" s="1" t="s">
        <v>63</v>
      </c>
      <c r="G30" s="37"/>
      <c r="H30" s="37"/>
      <c r="I30" s="37"/>
      <c r="J30" s="37"/>
      <c r="K30" s="37"/>
      <c r="L30" s="1">
        <v>20080805</v>
      </c>
      <c r="M30" s="1">
        <v>20080806</v>
      </c>
      <c r="N30" s="10">
        <v>7.75</v>
      </c>
      <c r="O30" s="66">
        <v>0.5104166666666666</v>
      </c>
      <c r="P30" s="12">
        <v>48.2</v>
      </c>
      <c r="Q30" s="10">
        <v>111.5</v>
      </c>
      <c r="R30" s="1">
        <v>-30</v>
      </c>
      <c r="S30" s="19">
        <v>15200</v>
      </c>
      <c r="T30" s="1">
        <v>-30</v>
      </c>
      <c r="U30" s="19">
        <v>27200</v>
      </c>
      <c r="V30" s="10" t="s">
        <v>41</v>
      </c>
      <c r="W30" s="49" t="s">
        <v>165</v>
      </c>
      <c r="X30" s="4">
        <v>84</v>
      </c>
      <c r="Y30" s="4" t="s">
        <v>110</v>
      </c>
      <c r="Z30" s="4">
        <v>48.92</v>
      </c>
      <c r="AA30" s="52">
        <f t="shared" si="0"/>
        <v>127.92313982011447</v>
      </c>
      <c r="AB30" s="4" t="s">
        <v>188</v>
      </c>
    </row>
    <row r="31" spans="1:28" ht="12.75">
      <c r="A31" s="25"/>
      <c r="B31" s="1" t="s">
        <v>35</v>
      </c>
      <c r="C31" s="1">
        <v>67658</v>
      </c>
      <c r="D31" s="1">
        <v>84</v>
      </c>
      <c r="E31" s="1">
        <v>5</v>
      </c>
      <c r="F31" s="1" t="s">
        <v>72</v>
      </c>
      <c r="G31" s="37"/>
      <c r="H31" s="37"/>
      <c r="I31" s="37"/>
      <c r="J31" s="37"/>
      <c r="K31" s="37"/>
      <c r="L31" s="1">
        <v>20080827</v>
      </c>
      <c r="M31" s="1">
        <v>20080829</v>
      </c>
      <c r="N31" s="41">
        <v>7.75</v>
      </c>
      <c r="O31" s="43">
        <v>0.5</v>
      </c>
      <c r="P31" s="12">
        <v>49.9</v>
      </c>
      <c r="Q31" s="10">
        <v>122</v>
      </c>
      <c r="R31" s="1">
        <v>-30</v>
      </c>
      <c r="S31" s="19">
        <v>25000</v>
      </c>
      <c r="T31" s="1">
        <v>-30</v>
      </c>
      <c r="U31" s="19">
        <v>26500</v>
      </c>
      <c r="V31" s="10" t="s">
        <v>41</v>
      </c>
      <c r="W31" s="50" t="s">
        <v>44</v>
      </c>
      <c r="X31" s="1">
        <v>84</v>
      </c>
      <c r="Y31" s="4" t="s">
        <v>110</v>
      </c>
      <c r="Z31" s="4">
        <v>48.92</v>
      </c>
      <c r="AA31" s="52">
        <f t="shared" si="0"/>
        <v>149.38675388389206</v>
      </c>
      <c r="AB31" s="4" t="s">
        <v>188</v>
      </c>
    </row>
    <row r="32" spans="1:28" s="5" customFormat="1" ht="12.75">
      <c r="A32" s="25"/>
      <c r="B32" s="1" t="s">
        <v>142</v>
      </c>
      <c r="C32" s="1">
        <v>67799</v>
      </c>
      <c r="D32" s="1">
        <v>84</v>
      </c>
      <c r="E32" s="1" t="s">
        <v>143</v>
      </c>
      <c r="F32" s="1" t="s">
        <v>159</v>
      </c>
      <c r="G32" s="37"/>
      <c r="H32" s="37"/>
      <c r="I32" s="37"/>
      <c r="J32" s="37"/>
      <c r="K32" s="37"/>
      <c r="L32" s="63">
        <v>39706</v>
      </c>
      <c r="M32" s="63">
        <v>39708</v>
      </c>
      <c r="N32" s="10">
        <v>6.5</v>
      </c>
      <c r="O32" s="67">
        <v>12</v>
      </c>
      <c r="P32" s="10">
        <v>44.31</v>
      </c>
      <c r="Q32" s="10">
        <v>112.9</v>
      </c>
      <c r="R32" s="1">
        <v>-30</v>
      </c>
      <c r="S32" s="2">
        <v>15588</v>
      </c>
      <c r="T32" s="1">
        <v>-30</v>
      </c>
      <c r="U32" s="10">
        <v>26030</v>
      </c>
      <c r="V32" s="10" t="s">
        <v>147</v>
      </c>
      <c r="W32" s="49"/>
      <c r="X32" s="1">
        <v>84</v>
      </c>
      <c r="Y32" s="4" t="s">
        <v>110</v>
      </c>
      <c r="Z32" s="4">
        <v>48.92</v>
      </c>
      <c r="AA32" s="52">
        <f t="shared" si="0"/>
        <v>130.78495502861816</v>
      </c>
      <c r="AB32" s="1" t="s">
        <v>189</v>
      </c>
    </row>
    <row r="33" spans="1:28" s="5" customFormat="1" ht="12.75">
      <c r="A33" s="25"/>
      <c r="B33" s="1" t="s">
        <v>142</v>
      </c>
      <c r="C33" s="1">
        <v>67802</v>
      </c>
      <c r="D33" s="1">
        <v>84</v>
      </c>
      <c r="E33" s="1" t="s">
        <v>143</v>
      </c>
      <c r="F33" s="1" t="s">
        <v>162</v>
      </c>
      <c r="G33" s="37"/>
      <c r="H33" s="37"/>
      <c r="I33" s="37"/>
      <c r="J33" s="37"/>
      <c r="K33" s="37"/>
      <c r="L33" s="63">
        <v>39715</v>
      </c>
      <c r="M33" s="63">
        <v>39717</v>
      </c>
      <c r="N33" s="10">
        <v>6.5</v>
      </c>
      <c r="O33" s="67">
        <v>12</v>
      </c>
      <c r="P33" s="10">
        <v>43.37</v>
      </c>
      <c r="Q33" s="10">
        <v>109.2</v>
      </c>
      <c r="R33" s="1">
        <v>-30</v>
      </c>
      <c r="S33" s="2">
        <v>15139</v>
      </c>
      <c r="T33" s="1">
        <v>-30</v>
      </c>
      <c r="U33" s="10">
        <v>23887</v>
      </c>
      <c r="V33" s="10" t="s">
        <v>147</v>
      </c>
      <c r="W33" s="49"/>
      <c r="X33" s="1">
        <v>84</v>
      </c>
      <c r="Y33" s="4" t="s">
        <v>110</v>
      </c>
      <c r="Z33" s="4">
        <v>48.92</v>
      </c>
      <c r="AA33" s="52">
        <f t="shared" si="0"/>
        <v>123.221586263287</v>
      </c>
      <c r="AB33" s="1" t="s">
        <v>189</v>
      </c>
    </row>
    <row r="34" spans="1:28" ht="12.75">
      <c r="A34" s="25"/>
      <c r="B34" s="1" t="s">
        <v>116</v>
      </c>
      <c r="C34" s="32">
        <v>67635</v>
      </c>
      <c r="D34" s="1">
        <v>84</v>
      </c>
      <c r="E34" s="1" t="s">
        <v>117</v>
      </c>
      <c r="F34" s="33" t="s">
        <v>124</v>
      </c>
      <c r="G34" s="37"/>
      <c r="H34" s="37"/>
      <c r="I34" s="37"/>
      <c r="J34" s="37"/>
      <c r="K34" s="37"/>
      <c r="L34" s="34">
        <v>39687</v>
      </c>
      <c r="M34" s="34">
        <v>39689</v>
      </c>
      <c r="N34" s="41">
        <v>2.25</v>
      </c>
      <c r="O34" s="43">
        <v>0.5</v>
      </c>
      <c r="P34" s="44">
        <v>49.77</v>
      </c>
      <c r="Q34" s="45">
        <v>130.22</v>
      </c>
      <c r="R34" s="35" t="s">
        <v>120</v>
      </c>
      <c r="S34" s="47">
        <v>18534</v>
      </c>
      <c r="T34" s="35" t="s">
        <v>120</v>
      </c>
      <c r="U34" s="46">
        <v>31361</v>
      </c>
      <c r="V34" s="48" t="s">
        <v>41</v>
      </c>
      <c r="W34" s="36"/>
      <c r="X34" s="1">
        <v>84</v>
      </c>
      <c r="Y34" s="4" t="s">
        <v>110</v>
      </c>
      <c r="Z34" s="4">
        <v>48.92</v>
      </c>
      <c r="AA34" s="52">
        <f t="shared" si="0"/>
        <v>166.18969746524937</v>
      </c>
      <c r="AB34" s="1" t="s">
        <v>190</v>
      </c>
    </row>
    <row r="35" spans="1:28" ht="12.75">
      <c r="A35" s="25"/>
      <c r="B35" s="1" t="s">
        <v>116</v>
      </c>
      <c r="C35" s="32">
        <v>67641</v>
      </c>
      <c r="D35" s="1">
        <v>84</v>
      </c>
      <c r="E35" s="1" t="s">
        <v>117</v>
      </c>
      <c r="F35" s="33" t="s">
        <v>132</v>
      </c>
      <c r="G35" s="37"/>
      <c r="H35" s="37"/>
      <c r="I35" s="37"/>
      <c r="J35" s="37"/>
      <c r="K35" s="37"/>
      <c r="L35" s="34">
        <v>39713</v>
      </c>
      <c r="M35" s="34">
        <v>39715</v>
      </c>
      <c r="N35" s="41">
        <v>2.25</v>
      </c>
      <c r="O35" s="43">
        <v>0.5</v>
      </c>
      <c r="P35" s="44">
        <v>48.96</v>
      </c>
      <c r="Q35" s="45">
        <v>125.45</v>
      </c>
      <c r="R35" s="35" t="s">
        <v>120</v>
      </c>
      <c r="S35" s="46">
        <v>17756</v>
      </c>
      <c r="T35" s="35" t="s">
        <v>120</v>
      </c>
      <c r="U35" s="46">
        <v>29368</v>
      </c>
      <c r="V35" s="48" t="s">
        <v>41</v>
      </c>
      <c r="W35" s="36"/>
      <c r="X35" s="1">
        <v>84</v>
      </c>
      <c r="Y35" s="4" t="s">
        <v>110</v>
      </c>
      <c r="Z35" s="4">
        <v>48.92</v>
      </c>
      <c r="AA35" s="52">
        <f aca="true" t="shared" si="1" ref="AA35:AA66">(Q35-Z35)*100/Z35</f>
        <v>156.43908421913326</v>
      </c>
      <c r="AB35" s="1" t="s">
        <v>190</v>
      </c>
    </row>
    <row r="36" spans="1:28" ht="12.75">
      <c r="A36" s="25"/>
      <c r="B36" s="1" t="s">
        <v>77</v>
      </c>
      <c r="C36" s="1">
        <v>67676</v>
      </c>
      <c r="D36" s="1">
        <v>84</v>
      </c>
      <c r="E36" s="1" t="s">
        <v>78</v>
      </c>
      <c r="F36" s="1">
        <v>1</v>
      </c>
      <c r="G36" s="37">
        <v>6.5</v>
      </c>
      <c r="H36" s="37" t="s">
        <v>79</v>
      </c>
      <c r="I36" s="37" t="s">
        <v>58</v>
      </c>
      <c r="J36" s="37">
        <v>15</v>
      </c>
      <c r="K36" s="37">
        <v>40</v>
      </c>
      <c r="L36" s="7" t="s">
        <v>80</v>
      </c>
      <c r="M36" s="7" t="s">
        <v>81</v>
      </c>
      <c r="N36" s="41">
        <v>10</v>
      </c>
      <c r="O36" s="67">
        <v>11</v>
      </c>
      <c r="P36" s="10">
        <v>50</v>
      </c>
      <c r="Q36" s="13">
        <v>168.336</v>
      </c>
      <c r="R36" s="16">
        <v>-30</v>
      </c>
      <c r="S36" s="20">
        <v>26390</v>
      </c>
      <c r="T36" s="16">
        <v>-30</v>
      </c>
      <c r="U36" s="20">
        <v>84900</v>
      </c>
      <c r="V36" s="22" t="s">
        <v>38</v>
      </c>
      <c r="X36" s="1">
        <v>84</v>
      </c>
      <c r="Y36" s="4" t="s">
        <v>110</v>
      </c>
      <c r="Z36" s="4">
        <v>48.92</v>
      </c>
      <c r="AA36" s="52">
        <f t="shared" si="1"/>
        <v>244.10466067048242</v>
      </c>
      <c r="AB36" s="1" t="s">
        <v>191</v>
      </c>
    </row>
    <row r="37" spans="1:28" ht="12.75">
      <c r="A37" s="25"/>
      <c r="B37" s="4" t="s">
        <v>77</v>
      </c>
      <c r="C37" s="4">
        <v>67687</v>
      </c>
      <c r="D37" s="4">
        <v>84</v>
      </c>
      <c r="E37" s="4" t="s">
        <v>78</v>
      </c>
      <c r="F37" s="4">
        <v>1</v>
      </c>
      <c r="G37" s="37"/>
      <c r="H37" s="37"/>
      <c r="I37" s="37"/>
      <c r="J37" s="37"/>
      <c r="K37" s="37"/>
      <c r="L37" s="27" t="s">
        <v>98</v>
      </c>
      <c r="M37" s="27" t="s">
        <v>100</v>
      </c>
      <c r="N37" s="26">
        <v>10</v>
      </c>
      <c r="O37" s="67">
        <v>12</v>
      </c>
      <c r="P37" s="9">
        <v>48</v>
      </c>
      <c r="Q37" s="28">
        <v>143.634</v>
      </c>
      <c r="R37" s="29">
        <v>-30</v>
      </c>
      <c r="S37" s="30">
        <v>23002</v>
      </c>
      <c r="T37" s="29">
        <v>-30</v>
      </c>
      <c r="U37" s="30">
        <v>59500</v>
      </c>
      <c r="V37" s="31" t="s">
        <v>41</v>
      </c>
      <c r="W37" s="50"/>
      <c r="X37" s="4">
        <v>84</v>
      </c>
      <c r="Y37" s="4" t="s">
        <v>110</v>
      </c>
      <c r="Z37" s="4">
        <v>48.92</v>
      </c>
      <c r="AA37" s="74">
        <f t="shared" si="1"/>
        <v>193.6099754701553</v>
      </c>
      <c r="AB37" s="1" t="s">
        <v>191</v>
      </c>
    </row>
    <row r="38" spans="1:28" ht="12.75">
      <c r="A38" s="25"/>
      <c r="B38" s="1" t="s">
        <v>136</v>
      </c>
      <c r="C38" s="1">
        <v>67662</v>
      </c>
      <c r="D38" s="1">
        <v>84</v>
      </c>
      <c r="E38" s="1">
        <v>1</v>
      </c>
      <c r="F38" s="1">
        <v>1</v>
      </c>
      <c r="G38" s="37">
        <v>9</v>
      </c>
      <c r="H38" s="37" t="s">
        <v>137</v>
      </c>
      <c r="I38" s="37" t="s">
        <v>58</v>
      </c>
      <c r="J38" s="37">
        <v>21.5</v>
      </c>
      <c r="K38" s="37">
        <v>35</v>
      </c>
      <c r="L38" s="1">
        <v>20080826</v>
      </c>
      <c r="M38" s="1">
        <v>20080828</v>
      </c>
      <c r="N38" s="10">
        <v>1.5</v>
      </c>
      <c r="O38" s="68">
        <v>0.4791666666666667</v>
      </c>
      <c r="P38" s="10">
        <v>48.74</v>
      </c>
      <c r="Q38" s="10">
        <v>135.4</v>
      </c>
      <c r="R38" s="1">
        <v>-30</v>
      </c>
      <c r="S38" s="2">
        <v>20427</v>
      </c>
      <c r="T38" s="1">
        <v>-30</v>
      </c>
      <c r="U38" s="10">
        <v>40837</v>
      </c>
      <c r="V38" s="10" t="s">
        <v>41</v>
      </c>
      <c r="X38" s="1">
        <v>84</v>
      </c>
      <c r="Y38" s="4" t="s">
        <v>110</v>
      </c>
      <c r="Z38" s="4">
        <v>48.92</v>
      </c>
      <c r="AA38" s="52">
        <f t="shared" si="1"/>
        <v>176.778413736713</v>
      </c>
      <c r="AB38" s="1" t="s">
        <v>192</v>
      </c>
    </row>
    <row r="39" spans="1:28" ht="12.75">
      <c r="A39" s="25"/>
      <c r="B39" s="1" t="s">
        <v>136</v>
      </c>
      <c r="C39" s="1">
        <v>67671</v>
      </c>
      <c r="D39" s="1">
        <v>84</v>
      </c>
      <c r="E39" s="1">
        <v>1</v>
      </c>
      <c r="F39" s="1">
        <v>10</v>
      </c>
      <c r="G39" s="37"/>
      <c r="H39" s="37"/>
      <c r="I39" s="37"/>
      <c r="J39" s="37"/>
      <c r="K39" s="37"/>
      <c r="L39" s="1">
        <v>20080927</v>
      </c>
      <c r="M39" s="1">
        <v>20080929</v>
      </c>
      <c r="N39" s="10">
        <v>1.5</v>
      </c>
      <c r="O39" s="68">
        <v>0.5243055555555556</v>
      </c>
      <c r="P39" s="10">
        <v>56.97</v>
      </c>
      <c r="Q39" s="10">
        <v>180.6</v>
      </c>
      <c r="R39" s="1">
        <v>-30</v>
      </c>
      <c r="S39" s="2">
        <v>25804</v>
      </c>
      <c r="T39" s="1">
        <v>-30</v>
      </c>
      <c r="U39" s="10">
        <v>25804</v>
      </c>
      <c r="V39" s="10" t="s">
        <v>41</v>
      </c>
      <c r="X39" s="1">
        <v>84</v>
      </c>
      <c r="Y39" s="4" t="s">
        <v>110</v>
      </c>
      <c r="Z39" s="4">
        <v>48.92</v>
      </c>
      <c r="AA39" s="52">
        <f t="shared" si="1"/>
        <v>269.1741618969746</v>
      </c>
      <c r="AB39" s="1" t="s">
        <v>192</v>
      </c>
    </row>
    <row r="40" spans="1:28" ht="12.75">
      <c r="A40" s="25"/>
      <c r="B40" s="1" t="s">
        <v>178</v>
      </c>
      <c r="C40" s="1">
        <v>67588</v>
      </c>
      <c r="D40" s="1">
        <v>84</v>
      </c>
      <c r="E40" s="1" t="s">
        <v>168</v>
      </c>
      <c r="F40" s="1">
        <v>166</v>
      </c>
      <c r="G40" s="37">
        <v>9.5</v>
      </c>
      <c r="H40" s="37" t="s">
        <v>169</v>
      </c>
      <c r="I40" s="37" t="s">
        <v>170</v>
      </c>
      <c r="J40" s="37">
        <v>25</v>
      </c>
      <c r="K40" s="37">
        <v>34</v>
      </c>
      <c r="L40" s="1">
        <v>20080812</v>
      </c>
      <c r="M40" s="1">
        <v>20080814</v>
      </c>
      <c r="N40" s="12">
        <v>3</v>
      </c>
      <c r="O40" s="68">
        <v>0.4583333333333333</v>
      </c>
      <c r="P40" s="10">
        <v>47.91</v>
      </c>
      <c r="Q40" s="10">
        <v>119.6</v>
      </c>
      <c r="R40" s="1">
        <v>-30</v>
      </c>
      <c r="S40" s="2">
        <v>16700</v>
      </c>
      <c r="T40" s="1">
        <v>-30</v>
      </c>
      <c r="U40" s="10">
        <v>27880</v>
      </c>
      <c r="V40" s="10" t="s">
        <v>41</v>
      </c>
      <c r="X40" s="1">
        <v>84</v>
      </c>
      <c r="Y40" s="4" t="s">
        <v>110</v>
      </c>
      <c r="Z40" s="4">
        <v>48.92</v>
      </c>
      <c r="AA40" s="52">
        <f t="shared" si="1"/>
        <v>144.48078495502858</v>
      </c>
      <c r="AB40" s="1" t="s">
        <v>193</v>
      </c>
    </row>
    <row r="41" spans="1:28" s="5" customFormat="1" ht="12.75">
      <c r="A41" s="6"/>
      <c r="B41" s="6" t="s">
        <v>178</v>
      </c>
      <c r="C41" s="65">
        <v>67590</v>
      </c>
      <c r="D41" s="65">
        <v>84</v>
      </c>
      <c r="E41" s="6" t="s">
        <v>168</v>
      </c>
      <c r="F41" s="6">
        <v>169</v>
      </c>
      <c r="G41" s="39"/>
      <c r="H41" s="39"/>
      <c r="I41" s="39"/>
      <c r="J41" s="39"/>
      <c r="K41" s="39"/>
      <c r="L41" s="6">
        <v>20080818</v>
      </c>
      <c r="M41" s="6">
        <v>20080820</v>
      </c>
      <c r="N41" s="54">
        <v>3</v>
      </c>
      <c r="O41" s="69">
        <v>0.5</v>
      </c>
      <c r="P41" s="14" t="s">
        <v>171</v>
      </c>
      <c r="Q41" s="14" t="s">
        <v>171</v>
      </c>
      <c r="R41" s="6" t="s">
        <v>171</v>
      </c>
      <c r="S41" s="14" t="s">
        <v>171</v>
      </c>
      <c r="T41" s="6" t="s">
        <v>171</v>
      </c>
      <c r="U41" s="14" t="s">
        <v>171</v>
      </c>
      <c r="V41" s="14" t="s">
        <v>171</v>
      </c>
      <c r="W41" s="51" t="s">
        <v>172</v>
      </c>
      <c r="X41" s="65">
        <v>84</v>
      </c>
      <c r="Y41" s="6" t="s">
        <v>110</v>
      </c>
      <c r="Z41" s="6">
        <v>48.92</v>
      </c>
      <c r="AA41" s="73" t="e">
        <f t="shared" si="1"/>
        <v>#VALUE!</v>
      </c>
      <c r="AB41" s="6" t="s">
        <v>193</v>
      </c>
    </row>
    <row r="42" spans="1:28" ht="12.75">
      <c r="A42" s="25"/>
      <c r="B42" s="1" t="s">
        <v>178</v>
      </c>
      <c r="C42" s="1">
        <v>68152</v>
      </c>
      <c r="D42" s="1">
        <v>84</v>
      </c>
      <c r="E42" s="1" t="s">
        <v>168</v>
      </c>
      <c r="F42" s="1">
        <v>182</v>
      </c>
      <c r="G42" s="37"/>
      <c r="H42" s="37"/>
      <c r="I42" s="37"/>
      <c r="J42" s="37"/>
      <c r="K42" s="37"/>
      <c r="L42" s="1">
        <v>20080924</v>
      </c>
      <c r="M42" s="1">
        <v>20080926</v>
      </c>
      <c r="N42" s="12">
        <v>3</v>
      </c>
      <c r="O42" s="68">
        <v>0.5208333333333334</v>
      </c>
      <c r="P42" s="10">
        <v>39.75</v>
      </c>
      <c r="Q42" s="9">
        <v>98.14</v>
      </c>
      <c r="R42" s="4">
        <v>-30</v>
      </c>
      <c r="S42" s="5">
        <v>13400</v>
      </c>
      <c r="T42" s="4">
        <v>-30</v>
      </c>
      <c r="U42" s="9">
        <v>18800</v>
      </c>
      <c r="V42" s="10" t="s">
        <v>41</v>
      </c>
      <c r="X42" s="1">
        <v>84</v>
      </c>
      <c r="Y42" s="4" t="s">
        <v>110</v>
      </c>
      <c r="Z42" s="4">
        <v>48.92</v>
      </c>
      <c r="AA42" s="52">
        <f t="shared" si="1"/>
        <v>100.61324611610793</v>
      </c>
      <c r="AB42" s="1" t="s">
        <v>193</v>
      </c>
    </row>
    <row r="43" spans="1:28" s="5" customFormat="1" ht="12.75">
      <c r="A43" s="6"/>
      <c r="B43" s="6" t="s">
        <v>178</v>
      </c>
      <c r="C43" s="65">
        <v>67610</v>
      </c>
      <c r="D43" s="65">
        <v>84</v>
      </c>
      <c r="E43" s="6" t="s">
        <v>173</v>
      </c>
      <c r="F43" s="6">
        <v>66</v>
      </c>
      <c r="G43" s="39"/>
      <c r="H43" s="39"/>
      <c r="I43" s="39"/>
      <c r="J43" s="39"/>
      <c r="K43" s="39"/>
      <c r="L43" s="6">
        <v>20080901</v>
      </c>
      <c r="M43" s="6">
        <v>20080903</v>
      </c>
      <c r="N43" s="42">
        <v>2.75</v>
      </c>
      <c r="O43" s="14" t="s">
        <v>171</v>
      </c>
      <c r="P43" s="14" t="s">
        <v>171</v>
      </c>
      <c r="Q43" s="14" t="s">
        <v>171</v>
      </c>
      <c r="R43" s="6" t="s">
        <v>171</v>
      </c>
      <c r="S43" s="14" t="s">
        <v>171</v>
      </c>
      <c r="T43" s="6" t="s">
        <v>171</v>
      </c>
      <c r="U43" s="14" t="s">
        <v>171</v>
      </c>
      <c r="V43" s="14" t="s">
        <v>171</v>
      </c>
      <c r="W43" s="51" t="s">
        <v>176</v>
      </c>
      <c r="X43" s="65">
        <v>84</v>
      </c>
      <c r="Y43" s="6" t="s">
        <v>110</v>
      </c>
      <c r="Z43" s="6">
        <v>48.92</v>
      </c>
      <c r="AA43" s="73" t="e">
        <f t="shared" si="1"/>
        <v>#VALUE!</v>
      </c>
      <c r="AB43" s="6" t="s">
        <v>194</v>
      </c>
    </row>
    <row r="44" spans="1:28" ht="12.75">
      <c r="A44" s="25"/>
      <c r="B44" s="1" t="s">
        <v>178</v>
      </c>
      <c r="C44" s="1">
        <v>67611</v>
      </c>
      <c r="D44" s="1">
        <v>84</v>
      </c>
      <c r="E44" s="1" t="s">
        <v>173</v>
      </c>
      <c r="F44" s="1">
        <v>67</v>
      </c>
      <c r="G44" s="37"/>
      <c r="H44" s="37"/>
      <c r="I44" s="37"/>
      <c r="J44" s="37"/>
      <c r="K44" s="37"/>
      <c r="L44" s="1">
        <v>20080903</v>
      </c>
      <c r="M44" s="1">
        <v>20080905</v>
      </c>
      <c r="N44" s="26">
        <v>2.75</v>
      </c>
      <c r="O44" s="68">
        <v>0.5</v>
      </c>
      <c r="P44" s="10">
        <v>37.28</v>
      </c>
      <c r="Q44" s="9">
        <v>89.52</v>
      </c>
      <c r="R44" s="4">
        <v>-30</v>
      </c>
      <c r="S44" s="5">
        <v>12060</v>
      </c>
      <c r="T44" s="4">
        <v>-30</v>
      </c>
      <c r="U44" s="9">
        <v>17700</v>
      </c>
      <c r="V44" s="10" t="s">
        <v>41</v>
      </c>
      <c r="X44" s="1">
        <v>84</v>
      </c>
      <c r="Y44" s="4" t="s">
        <v>110</v>
      </c>
      <c r="Z44" s="4">
        <v>48.92</v>
      </c>
      <c r="AA44" s="52">
        <f t="shared" si="1"/>
        <v>82.99264104660669</v>
      </c>
      <c r="AB44" s="1" t="s">
        <v>194</v>
      </c>
    </row>
    <row r="45" spans="1:28" ht="12.75">
      <c r="A45" s="25"/>
      <c r="B45" s="1" t="s">
        <v>178</v>
      </c>
      <c r="C45" s="1">
        <v>68372</v>
      </c>
      <c r="D45" s="1">
        <v>84</v>
      </c>
      <c r="E45" s="1" t="s">
        <v>173</v>
      </c>
      <c r="F45" s="1">
        <v>74</v>
      </c>
      <c r="G45" s="37"/>
      <c r="H45" s="37"/>
      <c r="I45" s="37"/>
      <c r="J45" s="37"/>
      <c r="K45" s="37"/>
      <c r="L45" s="1">
        <v>20080925</v>
      </c>
      <c r="M45" s="1">
        <v>20080927</v>
      </c>
      <c r="N45" s="26">
        <v>2.75</v>
      </c>
      <c r="O45" s="68">
        <v>0.4791666666666667</v>
      </c>
      <c r="P45" s="10">
        <v>44.65</v>
      </c>
      <c r="Q45" s="9">
        <v>113.9</v>
      </c>
      <c r="R45" s="4">
        <v>-30</v>
      </c>
      <c r="S45" s="5">
        <v>15740</v>
      </c>
      <c r="T45" s="4">
        <v>-30</v>
      </c>
      <c r="U45" s="9">
        <v>31800</v>
      </c>
      <c r="V45" s="10" t="s">
        <v>41</v>
      </c>
      <c r="X45" s="1">
        <v>84</v>
      </c>
      <c r="Y45" s="4" t="s">
        <v>110</v>
      </c>
      <c r="Z45" s="4">
        <v>48.92</v>
      </c>
      <c r="AA45" s="52">
        <f t="shared" si="1"/>
        <v>132.82910874897792</v>
      </c>
      <c r="AB45" s="1" t="s">
        <v>194</v>
      </c>
    </row>
    <row r="46" spans="1:28" ht="12.75">
      <c r="A46" s="25"/>
      <c r="B46" s="1" t="s">
        <v>115</v>
      </c>
      <c r="C46" s="1">
        <v>67694</v>
      </c>
      <c r="D46" s="4">
        <v>85</v>
      </c>
      <c r="E46" s="1">
        <v>1</v>
      </c>
      <c r="F46" s="1">
        <v>6</v>
      </c>
      <c r="G46" s="37"/>
      <c r="H46" s="37"/>
      <c r="I46" s="37"/>
      <c r="J46" s="37"/>
      <c r="K46" s="37"/>
      <c r="L46" s="1">
        <v>20080820</v>
      </c>
      <c r="M46" s="1">
        <v>20080822</v>
      </c>
      <c r="N46" s="41">
        <v>0.2</v>
      </c>
      <c r="O46" s="43">
        <v>0.5</v>
      </c>
      <c r="P46" s="11">
        <v>45.9</v>
      </c>
      <c r="Q46" s="9">
        <v>156.62</v>
      </c>
      <c r="R46" s="4">
        <v>-25</v>
      </c>
      <c r="S46" s="18">
        <v>26550</v>
      </c>
      <c r="T46" s="1">
        <v>-25</v>
      </c>
      <c r="U46" s="18">
        <v>43000</v>
      </c>
      <c r="V46" s="9" t="s">
        <v>41</v>
      </c>
      <c r="X46" s="4">
        <v>85</v>
      </c>
      <c r="Y46" s="4" t="s">
        <v>111</v>
      </c>
      <c r="Z46" s="4">
        <v>69.94</v>
      </c>
      <c r="AA46" s="52">
        <f t="shared" si="1"/>
        <v>123.93480125822134</v>
      </c>
      <c r="AB46" s="1" t="s">
        <v>185</v>
      </c>
    </row>
    <row r="47" spans="1:28" ht="12.75">
      <c r="A47" s="25"/>
      <c r="B47" s="1" t="s">
        <v>115</v>
      </c>
      <c r="C47" s="1">
        <v>67695</v>
      </c>
      <c r="D47" s="4">
        <v>85</v>
      </c>
      <c r="E47" s="1">
        <v>1</v>
      </c>
      <c r="F47" s="1">
        <v>7</v>
      </c>
      <c r="G47" s="37"/>
      <c r="H47" s="37"/>
      <c r="I47" s="37"/>
      <c r="J47" s="37"/>
      <c r="K47" s="37"/>
      <c r="L47" s="1">
        <v>20080822</v>
      </c>
      <c r="M47" s="1">
        <v>20080824</v>
      </c>
      <c r="N47" s="41">
        <v>0.2</v>
      </c>
      <c r="O47" s="43">
        <v>0.4916666666666667</v>
      </c>
      <c r="P47" s="11">
        <v>47.7</v>
      </c>
      <c r="Q47" s="26">
        <v>159.39</v>
      </c>
      <c r="R47" s="1">
        <v>-25</v>
      </c>
      <c r="S47" s="18">
        <v>27495</v>
      </c>
      <c r="T47" s="1">
        <v>-25</v>
      </c>
      <c r="U47" s="18">
        <v>44000</v>
      </c>
      <c r="V47" s="9" t="s">
        <v>41</v>
      </c>
      <c r="X47" s="4">
        <v>85</v>
      </c>
      <c r="Y47" s="4" t="s">
        <v>111</v>
      </c>
      <c r="Z47" s="4">
        <v>69.94</v>
      </c>
      <c r="AA47" s="52">
        <f t="shared" si="1"/>
        <v>127.8953388618816</v>
      </c>
      <c r="AB47" s="1" t="s">
        <v>185</v>
      </c>
    </row>
    <row r="48" spans="1:28" ht="12.75">
      <c r="A48" s="25"/>
      <c r="B48" s="1" t="s">
        <v>115</v>
      </c>
      <c r="C48" s="1">
        <v>67708</v>
      </c>
      <c r="D48" s="1">
        <v>85</v>
      </c>
      <c r="E48" s="1">
        <v>3</v>
      </c>
      <c r="F48" s="1">
        <v>5</v>
      </c>
      <c r="G48" s="37"/>
      <c r="H48" s="37"/>
      <c r="I48" s="37"/>
      <c r="J48" s="37"/>
      <c r="K48" s="37"/>
      <c r="L48" s="4">
        <v>20080905</v>
      </c>
      <c r="M48" s="4">
        <v>20080907</v>
      </c>
      <c r="N48" s="26">
        <v>5</v>
      </c>
      <c r="O48" s="68">
        <v>0.4701388888888889</v>
      </c>
      <c r="P48" s="11">
        <v>51.5</v>
      </c>
      <c r="Q48" s="9">
        <v>204.42</v>
      </c>
      <c r="R48" s="1">
        <v>-25</v>
      </c>
      <c r="S48" s="53">
        <v>41090</v>
      </c>
      <c r="T48" s="1">
        <v>-25</v>
      </c>
      <c r="U48" s="18">
        <v>69700</v>
      </c>
      <c r="V48" s="9" t="s">
        <v>41</v>
      </c>
      <c r="X48" s="1">
        <v>85</v>
      </c>
      <c r="Y48" s="4" t="s">
        <v>111</v>
      </c>
      <c r="Z48" s="4">
        <v>69.94</v>
      </c>
      <c r="AA48" s="52">
        <f t="shared" si="1"/>
        <v>192.2790963683157</v>
      </c>
      <c r="AB48" s="1" t="s">
        <v>186</v>
      </c>
    </row>
    <row r="49" spans="1:28" ht="12.75">
      <c r="A49" s="6"/>
      <c r="B49" s="6" t="s">
        <v>115</v>
      </c>
      <c r="C49" s="6">
        <v>67709</v>
      </c>
      <c r="D49" s="6">
        <v>85</v>
      </c>
      <c r="E49" s="6">
        <v>3</v>
      </c>
      <c r="F49" s="6">
        <v>6</v>
      </c>
      <c r="G49" s="39"/>
      <c r="H49" s="39"/>
      <c r="I49" s="39"/>
      <c r="J49" s="39"/>
      <c r="K49" s="39"/>
      <c r="L49" s="6">
        <v>20080907</v>
      </c>
      <c r="M49" s="6"/>
      <c r="N49" s="42">
        <v>5</v>
      </c>
      <c r="O49" s="69"/>
      <c r="P49" s="54"/>
      <c r="Q49" s="42"/>
      <c r="R49" s="6"/>
      <c r="S49" s="55"/>
      <c r="T49" s="6"/>
      <c r="U49" s="14"/>
      <c r="V49" s="14"/>
      <c r="W49" s="51" t="s">
        <v>140</v>
      </c>
      <c r="X49" s="6">
        <v>85</v>
      </c>
      <c r="Y49" s="6" t="s">
        <v>111</v>
      </c>
      <c r="Z49" s="6">
        <v>69.94</v>
      </c>
      <c r="AA49" s="73">
        <f t="shared" si="1"/>
        <v>-100</v>
      </c>
      <c r="AB49" s="6" t="s">
        <v>186</v>
      </c>
    </row>
    <row r="50" spans="1:28" ht="12.75">
      <c r="A50" s="25"/>
      <c r="B50" s="1" t="s">
        <v>115</v>
      </c>
      <c r="C50" s="56">
        <v>68285</v>
      </c>
      <c r="D50" s="1">
        <v>85</v>
      </c>
      <c r="E50" s="4">
        <v>3</v>
      </c>
      <c r="F50" s="4">
        <v>15</v>
      </c>
      <c r="G50" s="37"/>
      <c r="H50" s="37"/>
      <c r="I50" s="37"/>
      <c r="J50" s="37"/>
      <c r="K50" s="37"/>
      <c r="L50" s="4">
        <v>20080922</v>
      </c>
      <c r="M50" s="4">
        <v>20080924</v>
      </c>
      <c r="N50" s="26">
        <v>5</v>
      </c>
      <c r="O50" s="68">
        <v>0.46319444444444446</v>
      </c>
      <c r="P50" s="9">
        <v>40.1</v>
      </c>
      <c r="Q50" s="9">
        <v>143.79</v>
      </c>
      <c r="R50" s="4">
        <v>-25</v>
      </c>
      <c r="S50" s="53">
        <v>25500</v>
      </c>
      <c r="T50" s="4">
        <v>-25</v>
      </c>
      <c r="U50" s="18">
        <v>36200</v>
      </c>
      <c r="V50" s="9" t="s">
        <v>41</v>
      </c>
      <c r="W50" s="49" t="s">
        <v>141</v>
      </c>
      <c r="X50" s="1">
        <v>85</v>
      </c>
      <c r="Y50" s="4" t="s">
        <v>111</v>
      </c>
      <c r="Z50" s="4">
        <v>69.94</v>
      </c>
      <c r="AA50" s="52">
        <f t="shared" si="1"/>
        <v>105.59050614812696</v>
      </c>
      <c r="AB50" s="1" t="s">
        <v>186</v>
      </c>
    </row>
    <row r="51" spans="1:28" ht="12.75">
      <c r="A51" s="25"/>
      <c r="B51" s="1" t="s">
        <v>35</v>
      </c>
      <c r="C51" s="1">
        <v>67624</v>
      </c>
      <c r="D51" s="1">
        <v>85</v>
      </c>
      <c r="E51" s="1">
        <v>4</v>
      </c>
      <c r="F51" s="1" t="s">
        <v>48</v>
      </c>
      <c r="G51" s="37"/>
      <c r="H51" s="37"/>
      <c r="I51" s="37"/>
      <c r="J51" s="37"/>
      <c r="K51" s="37"/>
      <c r="L51" s="1">
        <v>20080807</v>
      </c>
      <c r="M51" s="1">
        <v>20080808</v>
      </c>
      <c r="N51" s="41">
        <v>7.75</v>
      </c>
      <c r="O51" s="43">
        <v>0.5104166666666666</v>
      </c>
      <c r="P51" s="10">
        <v>38.8</v>
      </c>
      <c r="Q51" s="10">
        <v>144.7</v>
      </c>
      <c r="R51" s="1">
        <v>-25</v>
      </c>
      <c r="S51" s="19">
        <v>21300</v>
      </c>
      <c r="T51" s="1">
        <v>-25</v>
      </c>
      <c r="U51" s="19">
        <v>37000</v>
      </c>
      <c r="V51" s="10" t="s">
        <v>41</v>
      </c>
      <c r="W51" s="50" t="s">
        <v>42</v>
      </c>
      <c r="X51" s="1">
        <v>85</v>
      </c>
      <c r="Y51" s="4" t="s">
        <v>111</v>
      </c>
      <c r="Z51" s="4">
        <v>69.94</v>
      </c>
      <c r="AA51" s="52">
        <f t="shared" si="1"/>
        <v>106.89162138976265</v>
      </c>
      <c r="AB51" s="4" t="s">
        <v>187</v>
      </c>
    </row>
    <row r="52" spans="1:28" ht="12.75">
      <c r="A52" s="25"/>
      <c r="B52" s="1" t="s">
        <v>35</v>
      </c>
      <c r="C52" s="1">
        <v>67626</v>
      </c>
      <c r="D52" s="1">
        <v>85</v>
      </c>
      <c r="E52" s="1">
        <v>4</v>
      </c>
      <c r="F52" s="1" t="s">
        <v>50</v>
      </c>
      <c r="G52" s="37"/>
      <c r="H52" s="37"/>
      <c r="I52" s="37"/>
      <c r="J52" s="37"/>
      <c r="K52" s="37"/>
      <c r="L52" s="1">
        <v>20080814</v>
      </c>
      <c r="M52" s="1">
        <v>20080815</v>
      </c>
      <c r="N52" s="41">
        <v>7.75</v>
      </c>
      <c r="O52" s="43">
        <v>0.5104166666666666</v>
      </c>
      <c r="P52" s="10">
        <v>37.5</v>
      </c>
      <c r="Q52" s="10">
        <v>130.2</v>
      </c>
      <c r="R52" s="1">
        <v>-25</v>
      </c>
      <c r="S52" s="19">
        <v>23600</v>
      </c>
      <c r="T52" s="1">
        <v>-25</v>
      </c>
      <c r="U52" s="19">
        <v>30400</v>
      </c>
      <c r="V52" s="10" t="s">
        <v>41</v>
      </c>
      <c r="W52" s="50" t="s">
        <v>42</v>
      </c>
      <c r="X52" s="1">
        <v>85</v>
      </c>
      <c r="Y52" s="4" t="s">
        <v>111</v>
      </c>
      <c r="Z52" s="4">
        <v>69.94</v>
      </c>
      <c r="AA52" s="52">
        <f t="shared" si="1"/>
        <v>86.15956534172146</v>
      </c>
      <c r="AB52" s="4" t="s">
        <v>187</v>
      </c>
    </row>
    <row r="53" spans="1:28" ht="12.75">
      <c r="A53" s="25"/>
      <c r="B53" s="1" t="s">
        <v>35</v>
      </c>
      <c r="C53" s="1">
        <v>67650</v>
      </c>
      <c r="D53" s="1">
        <v>85</v>
      </c>
      <c r="E53" s="1">
        <v>5</v>
      </c>
      <c r="F53" s="1" t="s">
        <v>61</v>
      </c>
      <c r="G53" s="37"/>
      <c r="H53" s="37"/>
      <c r="I53" s="37"/>
      <c r="J53" s="37"/>
      <c r="K53" s="37"/>
      <c r="L53" s="1">
        <v>20080728</v>
      </c>
      <c r="M53" s="1">
        <v>20080729</v>
      </c>
      <c r="N53" s="41">
        <v>7.75</v>
      </c>
      <c r="O53" s="43">
        <v>0.5</v>
      </c>
      <c r="P53" s="12">
        <v>42</v>
      </c>
      <c r="Q53" s="10">
        <v>155.6</v>
      </c>
      <c r="R53" s="1">
        <v>-25</v>
      </c>
      <c r="S53" s="19">
        <v>23600</v>
      </c>
      <c r="T53" s="1">
        <v>-25</v>
      </c>
      <c r="U53" s="19">
        <v>42600</v>
      </c>
      <c r="V53" s="10" t="s">
        <v>41</v>
      </c>
      <c r="W53" s="49" t="s">
        <v>44</v>
      </c>
      <c r="X53" s="1">
        <v>85</v>
      </c>
      <c r="Y53" s="4" t="s">
        <v>111</v>
      </c>
      <c r="Z53" s="4">
        <v>69.94</v>
      </c>
      <c r="AA53" s="52">
        <f t="shared" si="1"/>
        <v>122.4764083500143</v>
      </c>
      <c r="AB53" s="4" t="s">
        <v>188</v>
      </c>
    </row>
    <row r="54" spans="1:28" ht="12.75">
      <c r="A54" s="25"/>
      <c r="B54" s="1" t="s">
        <v>35</v>
      </c>
      <c r="C54" s="1">
        <v>67655</v>
      </c>
      <c r="D54" s="1">
        <v>85</v>
      </c>
      <c r="E54" s="1">
        <v>5</v>
      </c>
      <c r="F54" s="1" t="s">
        <v>68</v>
      </c>
      <c r="G54" s="37"/>
      <c r="H54" s="37"/>
      <c r="I54" s="37"/>
      <c r="J54" s="37"/>
      <c r="K54" s="37"/>
      <c r="L54" s="1">
        <v>20080814</v>
      </c>
      <c r="M54" s="1">
        <v>20080815</v>
      </c>
      <c r="N54" s="41">
        <v>7.75</v>
      </c>
      <c r="O54" s="43">
        <v>0.4895833333333333</v>
      </c>
      <c r="P54" s="12">
        <v>41.7</v>
      </c>
      <c r="Q54" s="10">
        <v>151.2</v>
      </c>
      <c r="R54" s="1">
        <v>-25</v>
      </c>
      <c r="S54" s="19">
        <v>20300</v>
      </c>
      <c r="T54" s="1">
        <v>-25</v>
      </c>
      <c r="U54" s="19">
        <v>33300</v>
      </c>
      <c r="V54" s="10" t="s">
        <v>41</v>
      </c>
      <c r="W54" s="49" t="s">
        <v>69</v>
      </c>
      <c r="X54" s="1">
        <v>85</v>
      </c>
      <c r="Y54" s="4" t="s">
        <v>111</v>
      </c>
      <c r="Z54" s="4">
        <v>69.94</v>
      </c>
      <c r="AA54" s="52">
        <f t="shared" si="1"/>
        <v>116.18530168716042</v>
      </c>
      <c r="AB54" s="4" t="s">
        <v>188</v>
      </c>
    </row>
    <row r="55" spans="1:28" ht="12.75">
      <c r="A55" s="25"/>
      <c r="B55" s="1" t="s">
        <v>142</v>
      </c>
      <c r="C55" s="1">
        <v>67793</v>
      </c>
      <c r="D55" s="1">
        <v>85</v>
      </c>
      <c r="E55" s="1" t="s">
        <v>143</v>
      </c>
      <c r="F55" s="1" t="s">
        <v>151</v>
      </c>
      <c r="G55" s="37"/>
      <c r="H55" s="37"/>
      <c r="I55" s="37"/>
      <c r="J55" s="37"/>
      <c r="K55" s="37"/>
      <c r="L55" s="63">
        <v>39678</v>
      </c>
      <c r="M55" s="63">
        <v>39680</v>
      </c>
      <c r="N55" s="10">
        <v>6.5</v>
      </c>
      <c r="O55" s="67">
        <v>12</v>
      </c>
      <c r="P55" s="10">
        <v>42.38</v>
      </c>
      <c r="Q55" s="10">
        <v>156.7</v>
      </c>
      <c r="R55" s="1">
        <v>-25</v>
      </c>
      <c r="S55" s="2">
        <v>25774</v>
      </c>
      <c r="T55" s="1">
        <v>-25</v>
      </c>
      <c r="U55" s="10">
        <v>47115</v>
      </c>
      <c r="V55" s="10" t="s">
        <v>147</v>
      </c>
      <c r="X55" s="1">
        <v>85</v>
      </c>
      <c r="Y55" s="4" t="s">
        <v>111</v>
      </c>
      <c r="Z55" s="4">
        <v>69.94</v>
      </c>
      <c r="AA55" s="52">
        <f t="shared" si="1"/>
        <v>124.04918501572777</v>
      </c>
      <c r="AB55" s="1" t="s">
        <v>189</v>
      </c>
    </row>
    <row r="56" spans="1:28" ht="12.75">
      <c r="A56" s="25"/>
      <c r="B56" s="1" t="s">
        <v>142</v>
      </c>
      <c r="C56" s="1">
        <v>67800</v>
      </c>
      <c r="D56" s="1">
        <v>85</v>
      </c>
      <c r="E56" s="1" t="s">
        <v>143</v>
      </c>
      <c r="F56" s="1" t="s">
        <v>160</v>
      </c>
      <c r="G56" s="37"/>
      <c r="H56" s="37"/>
      <c r="I56" s="37"/>
      <c r="J56" s="37"/>
      <c r="K56" s="37"/>
      <c r="L56" s="63">
        <v>39708</v>
      </c>
      <c r="M56" s="63">
        <v>39710</v>
      </c>
      <c r="N56" s="10">
        <v>6.5</v>
      </c>
      <c r="O56" s="67">
        <v>12</v>
      </c>
      <c r="P56" s="10">
        <v>37.16</v>
      </c>
      <c r="Q56" s="10">
        <v>138.7</v>
      </c>
      <c r="R56" s="1">
        <v>-25</v>
      </c>
      <c r="S56" s="2">
        <v>22358</v>
      </c>
      <c r="T56" s="1">
        <v>-25</v>
      </c>
      <c r="U56" s="10">
        <v>39174</v>
      </c>
      <c r="V56" s="10" t="s">
        <v>147</v>
      </c>
      <c r="X56" s="1">
        <v>85</v>
      </c>
      <c r="Y56" s="4" t="s">
        <v>111</v>
      </c>
      <c r="Z56" s="4">
        <v>69.94</v>
      </c>
      <c r="AA56" s="52">
        <f t="shared" si="1"/>
        <v>98.31283957678009</v>
      </c>
      <c r="AB56" s="1" t="s">
        <v>189</v>
      </c>
    </row>
    <row r="57" spans="1:28" ht="12.75">
      <c r="A57" s="25"/>
      <c r="B57" s="1" t="s">
        <v>116</v>
      </c>
      <c r="C57" s="32">
        <v>67636</v>
      </c>
      <c r="D57" s="1">
        <v>85</v>
      </c>
      <c r="E57" s="1" t="s">
        <v>117</v>
      </c>
      <c r="F57" s="33" t="s">
        <v>125</v>
      </c>
      <c r="G57" s="37"/>
      <c r="H57" s="37"/>
      <c r="I57" s="37"/>
      <c r="J57" s="37"/>
      <c r="K57" s="37"/>
      <c r="L57" s="34">
        <v>39699</v>
      </c>
      <c r="M57" s="34">
        <v>39701</v>
      </c>
      <c r="N57" s="41">
        <v>2.25</v>
      </c>
      <c r="O57" s="43">
        <v>0.5</v>
      </c>
      <c r="P57" s="44">
        <v>40.885</v>
      </c>
      <c r="Q57" s="45">
        <v>157.76</v>
      </c>
      <c r="R57" s="35" t="s">
        <v>126</v>
      </c>
      <c r="S57" s="46">
        <v>23619</v>
      </c>
      <c r="T57" s="35" t="s">
        <v>126</v>
      </c>
      <c r="U57" s="46">
        <v>41719</v>
      </c>
      <c r="V57" s="48" t="s">
        <v>41</v>
      </c>
      <c r="W57" s="36"/>
      <c r="X57" s="1">
        <v>85</v>
      </c>
      <c r="Y57" s="4" t="s">
        <v>111</v>
      </c>
      <c r="Z57" s="4">
        <v>69.94</v>
      </c>
      <c r="AA57" s="52">
        <f t="shared" si="1"/>
        <v>125.56476980268802</v>
      </c>
      <c r="AB57" s="1" t="s">
        <v>190</v>
      </c>
    </row>
    <row r="58" spans="1:28" s="5" customFormat="1" ht="12.75">
      <c r="A58" s="25"/>
      <c r="B58" s="1" t="s">
        <v>116</v>
      </c>
      <c r="C58" s="32">
        <v>67637</v>
      </c>
      <c r="D58" s="1">
        <v>85</v>
      </c>
      <c r="E58" s="1" t="s">
        <v>117</v>
      </c>
      <c r="F58" s="33" t="s">
        <v>127</v>
      </c>
      <c r="G58" s="37"/>
      <c r="H58" s="37"/>
      <c r="I58" s="37"/>
      <c r="J58" s="37"/>
      <c r="K58" s="37"/>
      <c r="L58" s="34">
        <v>39701</v>
      </c>
      <c r="M58" s="34">
        <v>39703</v>
      </c>
      <c r="N58" s="41">
        <v>2.25</v>
      </c>
      <c r="O58" s="43">
        <v>0.5</v>
      </c>
      <c r="P58" s="44">
        <v>43.54</v>
      </c>
      <c r="Q58" s="45">
        <v>160.33</v>
      </c>
      <c r="R58" s="35" t="s">
        <v>126</v>
      </c>
      <c r="S58" s="46">
        <v>27108</v>
      </c>
      <c r="T58" s="35" t="s">
        <v>126</v>
      </c>
      <c r="U58" s="46">
        <v>44980</v>
      </c>
      <c r="V58" s="48" t="s">
        <v>41</v>
      </c>
      <c r="W58" s="36"/>
      <c r="X58" s="1">
        <v>85</v>
      </c>
      <c r="Y58" s="4" t="s">
        <v>111</v>
      </c>
      <c r="Z58" s="4">
        <v>69.94</v>
      </c>
      <c r="AA58" s="52">
        <f t="shared" si="1"/>
        <v>129.23934801258224</v>
      </c>
      <c r="AB58" s="1" t="s">
        <v>190</v>
      </c>
    </row>
    <row r="59" spans="1:28" ht="12.75">
      <c r="A59" s="25"/>
      <c r="B59" s="1" t="s">
        <v>77</v>
      </c>
      <c r="C59" s="1">
        <v>67678</v>
      </c>
      <c r="D59" s="1">
        <v>85</v>
      </c>
      <c r="E59" s="1" t="s">
        <v>78</v>
      </c>
      <c r="F59" s="1">
        <v>1</v>
      </c>
      <c r="G59" s="37"/>
      <c r="H59" s="37"/>
      <c r="I59" s="37"/>
      <c r="J59" s="37"/>
      <c r="K59" s="37"/>
      <c r="L59" s="7" t="s">
        <v>83</v>
      </c>
      <c r="M59" s="7" t="s">
        <v>84</v>
      </c>
      <c r="N59" s="41">
        <v>10</v>
      </c>
      <c r="O59" s="67">
        <v>12</v>
      </c>
      <c r="P59" s="10">
        <v>43</v>
      </c>
      <c r="Q59" s="13">
        <v>164.648</v>
      </c>
      <c r="R59" s="16">
        <v>-25</v>
      </c>
      <c r="S59" s="20">
        <v>32607</v>
      </c>
      <c r="T59" s="16">
        <v>-25</v>
      </c>
      <c r="U59" s="20">
        <v>53300</v>
      </c>
      <c r="V59" s="23" t="s">
        <v>41</v>
      </c>
      <c r="X59" s="1">
        <v>85</v>
      </c>
      <c r="Y59" s="4" t="s">
        <v>111</v>
      </c>
      <c r="Z59" s="4">
        <v>69.94</v>
      </c>
      <c r="AA59" s="52">
        <f t="shared" si="1"/>
        <v>135.413211323992</v>
      </c>
      <c r="AB59" s="1" t="s">
        <v>191</v>
      </c>
    </row>
    <row r="60" spans="1:28" ht="12.75">
      <c r="A60" s="25"/>
      <c r="B60" s="1" t="s">
        <v>77</v>
      </c>
      <c r="C60" s="1">
        <v>67680</v>
      </c>
      <c r="D60" s="1">
        <v>85</v>
      </c>
      <c r="E60" s="1" t="s">
        <v>78</v>
      </c>
      <c r="F60" s="1">
        <v>1</v>
      </c>
      <c r="G60" s="37"/>
      <c r="H60" s="37"/>
      <c r="I60" s="37"/>
      <c r="J60" s="37"/>
      <c r="K60" s="37"/>
      <c r="L60" s="7" t="s">
        <v>85</v>
      </c>
      <c r="M60" s="7" t="s">
        <v>86</v>
      </c>
      <c r="N60" s="41">
        <v>10</v>
      </c>
      <c r="O60" s="67">
        <v>12</v>
      </c>
      <c r="P60" s="10">
        <v>44</v>
      </c>
      <c r="Q60" s="13">
        <v>169.091</v>
      </c>
      <c r="R60" s="16">
        <v>-25</v>
      </c>
      <c r="S60" s="20">
        <v>32811</v>
      </c>
      <c r="T60" s="16">
        <v>-25</v>
      </c>
      <c r="U60" s="20">
        <v>53200</v>
      </c>
      <c r="V60" s="23" t="s">
        <v>41</v>
      </c>
      <c r="X60" s="1">
        <v>85</v>
      </c>
      <c r="Y60" s="4" t="s">
        <v>111</v>
      </c>
      <c r="Z60" s="4">
        <v>69.94</v>
      </c>
      <c r="AA60" s="52">
        <f t="shared" si="1"/>
        <v>141.76579925650557</v>
      </c>
      <c r="AB60" s="1" t="s">
        <v>191</v>
      </c>
    </row>
    <row r="61" spans="1:28" ht="12.75">
      <c r="A61" s="25"/>
      <c r="B61" s="1" t="s">
        <v>136</v>
      </c>
      <c r="C61" s="1">
        <v>67673</v>
      </c>
      <c r="D61" s="1">
        <v>85</v>
      </c>
      <c r="E61" s="1">
        <v>1</v>
      </c>
      <c r="F61" s="1">
        <v>12</v>
      </c>
      <c r="G61" s="37"/>
      <c r="H61" s="37"/>
      <c r="I61" s="37"/>
      <c r="J61" s="37"/>
      <c r="K61" s="37"/>
      <c r="L61" s="1">
        <v>20081002</v>
      </c>
      <c r="M61" s="1">
        <v>20081004</v>
      </c>
      <c r="N61" s="10">
        <v>1.5</v>
      </c>
      <c r="O61" s="68">
        <v>0.5104166666666666</v>
      </c>
      <c r="P61" s="10">
        <v>55.28</v>
      </c>
      <c r="Q61" s="10">
        <v>217</v>
      </c>
      <c r="R61" s="1">
        <v>-25</v>
      </c>
      <c r="S61" s="2">
        <v>51426</v>
      </c>
      <c r="T61" s="1">
        <v>-25</v>
      </c>
      <c r="U61" s="10">
        <v>91108</v>
      </c>
      <c r="V61" s="10" t="s">
        <v>41</v>
      </c>
      <c r="X61" s="1">
        <v>85</v>
      </c>
      <c r="Y61" s="4" t="s">
        <v>111</v>
      </c>
      <c r="Z61" s="4">
        <v>69.94</v>
      </c>
      <c r="AA61" s="52">
        <f t="shared" si="1"/>
        <v>210.26594223620248</v>
      </c>
      <c r="AB61" s="1" t="s">
        <v>192</v>
      </c>
    </row>
    <row r="62" spans="1:28" ht="12.75">
      <c r="A62" s="25"/>
      <c r="B62" s="1" t="s">
        <v>136</v>
      </c>
      <c r="C62" s="1">
        <v>67675</v>
      </c>
      <c r="D62" s="1">
        <v>85</v>
      </c>
      <c r="E62" s="1">
        <v>1</v>
      </c>
      <c r="F62" s="1">
        <v>14</v>
      </c>
      <c r="G62" s="37"/>
      <c r="H62" s="37"/>
      <c r="I62" s="37"/>
      <c r="J62" s="37"/>
      <c r="K62" s="37"/>
      <c r="L62" s="1">
        <v>20081006</v>
      </c>
      <c r="M62" s="1">
        <v>20081008</v>
      </c>
      <c r="N62" s="10">
        <v>1.5</v>
      </c>
      <c r="O62" s="68">
        <v>0.513888888888889</v>
      </c>
      <c r="P62" s="10">
        <v>62.4</v>
      </c>
      <c r="Q62" s="10">
        <v>288.9</v>
      </c>
      <c r="R62" s="1">
        <v>-25</v>
      </c>
      <c r="S62" s="2">
        <v>51275</v>
      </c>
      <c r="T62" s="1">
        <v>-25</v>
      </c>
      <c r="U62" s="10">
        <v>163191</v>
      </c>
      <c r="V62" s="10" t="s">
        <v>38</v>
      </c>
      <c r="X62" s="1">
        <v>85</v>
      </c>
      <c r="Y62" s="4" t="s">
        <v>111</v>
      </c>
      <c r="Z62" s="4">
        <v>69.94</v>
      </c>
      <c r="AA62" s="52">
        <f t="shared" si="1"/>
        <v>313.0683442951101</v>
      </c>
      <c r="AB62" s="1" t="s">
        <v>192</v>
      </c>
    </row>
    <row r="63" spans="1:28" ht="12.75">
      <c r="A63" s="25"/>
      <c r="B63" s="1" t="s">
        <v>178</v>
      </c>
      <c r="C63" s="1">
        <v>67591</v>
      </c>
      <c r="D63" s="1">
        <v>85</v>
      </c>
      <c r="E63" s="1" t="s">
        <v>168</v>
      </c>
      <c r="F63" s="1">
        <v>180</v>
      </c>
      <c r="G63" s="37"/>
      <c r="H63" s="37"/>
      <c r="I63" s="37"/>
      <c r="J63" s="37"/>
      <c r="K63" s="37"/>
      <c r="L63" s="1">
        <v>20080917</v>
      </c>
      <c r="M63" s="1">
        <v>20080919</v>
      </c>
      <c r="N63" s="12">
        <v>3</v>
      </c>
      <c r="O63" s="68">
        <v>0.5208333333333334</v>
      </c>
      <c r="P63" s="10">
        <v>38.37</v>
      </c>
      <c r="Q63" s="9">
        <v>149.3</v>
      </c>
      <c r="R63" s="4">
        <v>-25</v>
      </c>
      <c r="S63" s="5">
        <v>20990</v>
      </c>
      <c r="T63" s="56">
        <v>-25</v>
      </c>
      <c r="U63" s="62">
        <v>39350</v>
      </c>
      <c r="V63" s="10" t="s">
        <v>41</v>
      </c>
      <c r="X63" s="1">
        <v>85</v>
      </c>
      <c r="Y63" s="4" t="s">
        <v>111</v>
      </c>
      <c r="Z63" s="4">
        <v>69.94</v>
      </c>
      <c r="AA63" s="52">
        <f t="shared" si="1"/>
        <v>113.46868744638265</v>
      </c>
      <c r="AB63" s="1" t="s">
        <v>193</v>
      </c>
    </row>
    <row r="64" spans="1:28" ht="12.75">
      <c r="A64" s="25"/>
      <c r="B64" s="1" t="s">
        <v>178</v>
      </c>
      <c r="C64" s="1">
        <v>67592</v>
      </c>
      <c r="D64" s="1">
        <v>85</v>
      </c>
      <c r="E64" s="1" t="s">
        <v>168</v>
      </c>
      <c r="F64" s="1">
        <v>181</v>
      </c>
      <c r="G64" s="37"/>
      <c r="H64" s="37"/>
      <c r="I64" s="37"/>
      <c r="J64" s="37"/>
      <c r="K64" s="37"/>
      <c r="L64" s="1">
        <v>20080919</v>
      </c>
      <c r="M64" s="1">
        <v>20080921</v>
      </c>
      <c r="N64" s="12">
        <v>3</v>
      </c>
      <c r="O64" s="68">
        <v>0.5208333333333334</v>
      </c>
      <c r="P64" s="10">
        <v>36.62</v>
      </c>
      <c r="Q64" s="9">
        <v>131.6</v>
      </c>
      <c r="R64" s="4">
        <v>-25</v>
      </c>
      <c r="S64" s="5">
        <v>17510</v>
      </c>
      <c r="T64" s="4">
        <v>-25</v>
      </c>
      <c r="U64" s="9">
        <v>29200</v>
      </c>
      <c r="V64" s="10" t="s">
        <v>41</v>
      </c>
      <c r="X64" s="1">
        <v>85</v>
      </c>
      <c r="Y64" s="4" t="s">
        <v>111</v>
      </c>
      <c r="Z64" s="4">
        <v>69.94</v>
      </c>
      <c r="AA64" s="52">
        <f t="shared" si="1"/>
        <v>88.16128109808407</v>
      </c>
      <c r="AB64" s="1" t="s">
        <v>193</v>
      </c>
    </row>
    <row r="65" spans="1:28" ht="12.75">
      <c r="A65" s="25"/>
      <c r="B65" s="1" t="s">
        <v>178</v>
      </c>
      <c r="C65" s="1">
        <v>67606</v>
      </c>
      <c r="D65" s="1">
        <v>85</v>
      </c>
      <c r="E65" s="1" t="s">
        <v>173</v>
      </c>
      <c r="F65" s="1">
        <v>60</v>
      </c>
      <c r="G65" s="37"/>
      <c r="H65" s="37"/>
      <c r="I65" s="37"/>
      <c r="J65" s="37"/>
      <c r="K65" s="37"/>
      <c r="L65" s="4">
        <v>20080815</v>
      </c>
      <c r="M65" s="4">
        <v>20080817</v>
      </c>
      <c r="N65" s="26">
        <v>2.75</v>
      </c>
      <c r="O65" s="68">
        <v>0.5041666666666667</v>
      </c>
      <c r="P65" s="10">
        <v>38.92</v>
      </c>
      <c r="Q65" s="9">
        <v>141.4</v>
      </c>
      <c r="R65" s="4">
        <v>-25</v>
      </c>
      <c r="S65" s="5">
        <v>18590</v>
      </c>
      <c r="T65" s="56">
        <v>-25</v>
      </c>
      <c r="U65" s="62">
        <v>31020</v>
      </c>
      <c r="V65" s="10" t="s">
        <v>41</v>
      </c>
      <c r="X65" s="1">
        <v>85</v>
      </c>
      <c r="Y65" s="4" t="s">
        <v>111</v>
      </c>
      <c r="Z65" s="4">
        <v>69.94</v>
      </c>
      <c r="AA65" s="52">
        <f t="shared" si="1"/>
        <v>102.17329139262226</v>
      </c>
      <c r="AB65" s="1" t="s">
        <v>194</v>
      </c>
    </row>
    <row r="66" spans="1:28" ht="12.75">
      <c r="A66" s="25"/>
      <c r="B66" s="1" t="s">
        <v>178</v>
      </c>
      <c r="C66" s="1">
        <v>67607</v>
      </c>
      <c r="D66" s="1">
        <v>85</v>
      </c>
      <c r="E66" s="1" t="s">
        <v>173</v>
      </c>
      <c r="F66" s="1">
        <v>62</v>
      </c>
      <c r="G66" s="37"/>
      <c r="H66" s="37"/>
      <c r="I66" s="37"/>
      <c r="J66" s="37"/>
      <c r="K66" s="37"/>
      <c r="L66" s="4">
        <v>20080820</v>
      </c>
      <c r="M66" s="4">
        <v>20080822</v>
      </c>
      <c r="N66" s="26">
        <v>2.75</v>
      </c>
      <c r="O66" s="68">
        <v>0.5041666666666667</v>
      </c>
      <c r="P66" s="10">
        <v>41.93</v>
      </c>
      <c r="Q66" s="9">
        <v>152.9</v>
      </c>
      <c r="R66" s="4">
        <v>-25</v>
      </c>
      <c r="S66" s="5">
        <v>20500</v>
      </c>
      <c r="T66" s="4">
        <v>-25</v>
      </c>
      <c r="U66" s="9">
        <v>34200</v>
      </c>
      <c r="V66" s="10" t="s">
        <v>41</v>
      </c>
      <c r="X66" s="1">
        <v>85</v>
      </c>
      <c r="Y66" s="4" t="s">
        <v>111</v>
      </c>
      <c r="Z66" s="4">
        <v>69.94</v>
      </c>
      <c r="AA66" s="52">
        <f t="shared" si="1"/>
        <v>118.61595653417216</v>
      </c>
      <c r="AB66" s="1" t="s">
        <v>194</v>
      </c>
    </row>
    <row r="67" spans="1:28" ht="12.75">
      <c r="A67" s="25"/>
      <c r="B67" s="1" t="s">
        <v>115</v>
      </c>
      <c r="C67" s="1">
        <v>67693</v>
      </c>
      <c r="D67" s="4">
        <v>434</v>
      </c>
      <c r="E67" s="1">
        <v>1</v>
      </c>
      <c r="F67" s="1">
        <v>5</v>
      </c>
      <c r="G67" s="37"/>
      <c r="H67" s="37"/>
      <c r="I67" s="37"/>
      <c r="J67" s="37"/>
      <c r="K67" s="37"/>
      <c r="L67" s="1">
        <v>20080818</v>
      </c>
      <c r="M67" s="1">
        <v>20080820</v>
      </c>
      <c r="N67" s="41">
        <v>0.2</v>
      </c>
      <c r="O67" s="43">
        <v>0.4986111111111111</v>
      </c>
      <c r="P67" s="11">
        <v>52.1</v>
      </c>
      <c r="Q67" s="9">
        <v>130.98</v>
      </c>
      <c r="R67" s="1">
        <v>-30</v>
      </c>
      <c r="S67" s="18">
        <v>20420</v>
      </c>
      <c r="T67" s="1">
        <v>-30</v>
      </c>
      <c r="U67" s="18">
        <v>57200</v>
      </c>
      <c r="V67" s="9" t="s">
        <v>41</v>
      </c>
      <c r="X67" s="4">
        <v>434</v>
      </c>
      <c r="Y67" s="4" t="s">
        <v>109</v>
      </c>
      <c r="Z67" s="1">
        <v>57.42</v>
      </c>
      <c r="AA67" s="52">
        <f aca="true" t="shared" si="2" ref="AA67:AA98">(Q67-Z67)*100/Z67</f>
        <v>128.10867293625913</v>
      </c>
      <c r="AB67" s="1" t="s">
        <v>185</v>
      </c>
    </row>
    <row r="68" spans="1:28" ht="12.75">
      <c r="A68" s="25"/>
      <c r="B68" s="1" t="s">
        <v>115</v>
      </c>
      <c r="C68" s="1">
        <v>67697</v>
      </c>
      <c r="D68" s="4">
        <v>434</v>
      </c>
      <c r="E68" s="1">
        <v>1</v>
      </c>
      <c r="F68" s="1">
        <v>9</v>
      </c>
      <c r="G68" s="37"/>
      <c r="H68" s="37"/>
      <c r="I68" s="37"/>
      <c r="J68" s="37"/>
      <c r="K68" s="37"/>
      <c r="L68" s="1">
        <v>20080825</v>
      </c>
      <c r="M68" s="1">
        <v>20080827</v>
      </c>
      <c r="N68" s="41">
        <v>0.2</v>
      </c>
      <c r="O68" s="43">
        <v>0.4791666666666667</v>
      </c>
      <c r="P68" s="11">
        <v>49</v>
      </c>
      <c r="Q68" s="9">
        <v>116.36</v>
      </c>
      <c r="R68" s="1">
        <v>-30</v>
      </c>
      <c r="S68" s="18">
        <v>16550</v>
      </c>
      <c r="T68" s="1">
        <v>-30</v>
      </c>
      <c r="U68" s="18">
        <v>44500</v>
      </c>
      <c r="V68" s="9" t="s">
        <v>41</v>
      </c>
      <c r="X68" s="4">
        <v>434</v>
      </c>
      <c r="Y68" s="4" t="s">
        <v>109</v>
      </c>
      <c r="Z68" s="1">
        <v>57.42</v>
      </c>
      <c r="AA68" s="52">
        <f t="shared" si="2"/>
        <v>102.64716126785092</v>
      </c>
      <c r="AB68" s="1" t="s">
        <v>185</v>
      </c>
    </row>
    <row r="69" spans="1:28" ht="12.75">
      <c r="A69" s="25"/>
      <c r="B69" s="1" t="s">
        <v>115</v>
      </c>
      <c r="C69" s="1">
        <v>67710</v>
      </c>
      <c r="D69" s="1">
        <v>434</v>
      </c>
      <c r="E69" s="1">
        <v>3</v>
      </c>
      <c r="F69" s="1">
        <v>7</v>
      </c>
      <c r="G69" s="37"/>
      <c r="H69" s="37"/>
      <c r="I69" s="37"/>
      <c r="J69" s="37"/>
      <c r="K69" s="37"/>
      <c r="L69" s="4">
        <v>20080908</v>
      </c>
      <c r="M69" s="4">
        <v>20080910</v>
      </c>
      <c r="N69" s="26">
        <v>5</v>
      </c>
      <c r="O69" s="68">
        <v>0.4930555555555556</v>
      </c>
      <c r="P69" s="11">
        <v>43</v>
      </c>
      <c r="Q69" s="9">
        <v>90.36</v>
      </c>
      <c r="R69" s="1">
        <v>-30</v>
      </c>
      <c r="S69" s="53">
        <v>14280</v>
      </c>
      <c r="T69" s="1">
        <v>-30</v>
      </c>
      <c r="U69" s="18">
        <v>30000</v>
      </c>
      <c r="V69" s="9" t="s">
        <v>41</v>
      </c>
      <c r="X69" s="1">
        <v>434</v>
      </c>
      <c r="Y69" s="4" t="s">
        <v>109</v>
      </c>
      <c r="Z69" s="1">
        <v>57.42</v>
      </c>
      <c r="AA69" s="52">
        <f t="shared" si="2"/>
        <v>57.36677115987461</v>
      </c>
      <c r="AB69" s="1" t="s">
        <v>186</v>
      </c>
    </row>
    <row r="70" spans="1:28" ht="12.75">
      <c r="A70" s="25"/>
      <c r="B70" s="1" t="s">
        <v>115</v>
      </c>
      <c r="C70" s="1">
        <v>67714</v>
      </c>
      <c r="D70" s="1">
        <v>434</v>
      </c>
      <c r="E70" s="1">
        <v>3</v>
      </c>
      <c r="F70" s="1">
        <v>11</v>
      </c>
      <c r="G70" s="37"/>
      <c r="H70" s="37"/>
      <c r="I70" s="37"/>
      <c r="J70" s="37"/>
      <c r="K70" s="37"/>
      <c r="L70" s="1">
        <v>20080915</v>
      </c>
      <c r="M70" s="1">
        <v>20080917</v>
      </c>
      <c r="N70" s="26">
        <v>5</v>
      </c>
      <c r="O70" s="68">
        <v>0.5</v>
      </c>
      <c r="P70" s="11">
        <v>48.4</v>
      </c>
      <c r="Q70" s="9">
        <v>100.77</v>
      </c>
      <c r="R70" s="1">
        <v>-30</v>
      </c>
      <c r="S70" s="18">
        <v>15220</v>
      </c>
      <c r="T70" s="1">
        <v>-30</v>
      </c>
      <c r="U70" s="18">
        <v>33600</v>
      </c>
      <c r="V70" s="9" t="s">
        <v>41</v>
      </c>
      <c r="X70" s="1">
        <v>434</v>
      </c>
      <c r="Y70" s="4" t="s">
        <v>109</v>
      </c>
      <c r="Z70" s="1">
        <v>57.42</v>
      </c>
      <c r="AA70" s="52">
        <f t="shared" si="2"/>
        <v>75.49634273772203</v>
      </c>
      <c r="AB70" s="1" t="s">
        <v>186</v>
      </c>
    </row>
    <row r="71" spans="1:28" ht="12.75">
      <c r="A71" s="25"/>
      <c r="B71" s="1" t="s">
        <v>35</v>
      </c>
      <c r="C71" s="1">
        <v>67621</v>
      </c>
      <c r="D71" s="1">
        <v>434</v>
      </c>
      <c r="E71" s="1">
        <v>4</v>
      </c>
      <c r="F71" s="1" t="s">
        <v>43</v>
      </c>
      <c r="G71" s="37"/>
      <c r="H71" s="37"/>
      <c r="I71" s="37"/>
      <c r="J71" s="37"/>
      <c r="K71" s="37"/>
      <c r="L71" s="1">
        <v>20080730</v>
      </c>
      <c r="M71" s="1">
        <v>20080801</v>
      </c>
      <c r="N71" s="41">
        <v>7.75</v>
      </c>
      <c r="O71" s="43">
        <v>0.4895833333333333</v>
      </c>
      <c r="P71" s="10">
        <v>50.7</v>
      </c>
      <c r="Q71" s="10">
        <v>131.6</v>
      </c>
      <c r="R71" s="1">
        <v>-30</v>
      </c>
      <c r="S71" s="19">
        <v>14200</v>
      </c>
      <c r="T71" s="1">
        <v>-30</v>
      </c>
      <c r="U71" s="19">
        <v>40300</v>
      </c>
      <c r="V71" s="10" t="s">
        <v>41</v>
      </c>
      <c r="W71" s="50" t="s">
        <v>44</v>
      </c>
      <c r="X71" s="1">
        <v>434</v>
      </c>
      <c r="Y71" s="4" t="s">
        <v>109</v>
      </c>
      <c r="Z71" s="1">
        <v>57.42</v>
      </c>
      <c r="AA71" s="52">
        <f t="shared" si="2"/>
        <v>129.18843608498779</v>
      </c>
      <c r="AB71" s="4" t="s">
        <v>187</v>
      </c>
    </row>
    <row r="72" spans="1:28" ht="12.75">
      <c r="A72" s="25"/>
      <c r="B72" s="1" t="s">
        <v>35</v>
      </c>
      <c r="C72" s="1">
        <v>67628</v>
      </c>
      <c r="D72" s="1">
        <v>434</v>
      </c>
      <c r="E72" s="1">
        <v>4</v>
      </c>
      <c r="F72" s="1" t="s">
        <v>52</v>
      </c>
      <c r="G72" s="37"/>
      <c r="H72" s="37"/>
      <c r="I72" s="37"/>
      <c r="J72" s="37"/>
      <c r="K72" s="37"/>
      <c r="L72" s="1">
        <v>20080821</v>
      </c>
      <c r="M72" s="1">
        <v>20080822</v>
      </c>
      <c r="N72" s="41">
        <v>7.75</v>
      </c>
      <c r="O72" s="43">
        <v>0.5104166666666666</v>
      </c>
      <c r="P72" s="10">
        <v>55.2</v>
      </c>
      <c r="Q72" s="10">
        <v>138.2</v>
      </c>
      <c r="R72" s="1">
        <v>-30</v>
      </c>
      <c r="S72" s="19">
        <v>14200</v>
      </c>
      <c r="T72" s="1">
        <v>-30</v>
      </c>
      <c r="U72" s="19">
        <v>49500</v>
      </c>
      <c r="V72" s="10" t="s">
        <v>41</v>
      </c>
      <c r="W72" s="50" t="s">
        <v>42</v>
      </c>
      <c r="X72" s="1">
        <v>434</v>
      </c>
      <c r="Y72" s="4" t="s">
        <v>109</v>
      </c>
      <c r="Z72" s="1">
        <v>57.42</v>
      </c>
      <c r="AA72" s="52">
        <f t="shared" si="2"/>
        <v>140.682688958551</v>
      </c>
      <c r="AB72" s="4" t="s">
        <v>187</v>
      </c>
    </row>
    <row r="73" spans="1:28" ht="12.75">
      <c r="A73" s="25"/>
      <c r="B73" s="1" t="s">
        <v>35</v>
      </c>
      <c r="C73" s="1">
        <v>67651</v>
      </c>
      <c r="D73" s="1">
        <v>434</v>
      </c>
      <c r="E73" s="1">
        <v>5</v>
      </c>
      <c r="F73" s="1" t="s">
        <v>62</v>
      </c>
      <c r="G73" s="37"/>
      <c r="H73" s="37"/>
      <c r="I73" s="37"/>
      <c r="J73" s="37"/>
      <c r="K73" s="37"/>
      <c r="L73" s="1">
        <v>20080801</v>
      </c>
      <c r="M73" s="1">
        <v>20080803</v>
      </c>
      <c r="N73" s="10">
        <v>7.75</v>
      </c>
      <c r="O73" s="66">
        <v>0.5</v>
      </c>
      <c r="P73" s="12">
        <v>48.8</v>
      </c>
      <c r="Q73" s="10">
        <v>134.4</v>
      </c>
      <c r="R73" s="1">
        <v>-30</v>
      </c>
      <c r="S73" s="19">
        <v>18500</v>
      </c>
      <c r="T73" s="1">
        <v>-30</v>
      </c>
      <c r="U73" s="19">
        <v>40100</v>
      </c>
      <c r="V73" s="10" t="s">
        <v>41</v>
      </c>
      <c r="W73" s="49" t="s">
        <v>164</v>
      </c>
      <c r="X73" s="4">
        <v>434</v>
      </c>
      <c r="Y73" s="4" t="s">
        <v>109</v>
      </c>
      <c r="Z73" s="1">
        <v>57.42</v>
      </c>
      <c r="AA73" s="52">
        <f t="shared" si="2"/>
        <v>134.06478578892373</v>
      </c>
      <c r="AB73" s="4" t="s">
        <v>188</v>
      </c>
    </row>
    <row r="74" spans="1:28" ht="12.75">
      <c r="A74" s="25"/>
      <c r="B74" s="1" t="s">
        <v>35</v>
      </c>
      <c r="C74" s="1">
        <v>67660</v>
      </c>
      <c r="D74" s="1">
        <v>434</v>
      </c>
      <c r="E74" s="1">
        <v>5</v>
      </c>
      <c r="F74" s="1" t="s">
        <v>74</v>
      </c>
      <c r="G74" s="37"/>
      <c r="H74" s="37"/>
      <c r="I74" s="37"/>
      <c r="J74" s="37"/>
      <c r="K74" s="37"/>
      <c r="L74" s="1">
        <v>20080904</v>
      </c>
      <c r="M74" s="1">
        <v>20080905</v>
      </c>
      <c r="N74" s="41">
        <v>7.75</v>
      </c>
      <c r="O74" s="43">
        <v>0.46875</v>
      </c>
      <c r="P74" s="12">
        <v>48.2</v>
      </c>
      <c r="Q74" s="10">
        <v>105</v>
      </c>
      <c r="R74" s="1">
        <v>-30</v>
      </c>
      <c r="S74" s="19">
        <v>14000</v>
      </c>
      <c r="T74" s="1">
        <v>-30</v>
      </c>
      <c r="U74" s="19">
        <v>36500</v>
      </c>
      <c r="V74" s="10" t="s">
        <v>41</v>
      </c>
      <c r="W74" s="50" t="s">
        <v>75</v>
      </c>
      <c r="X74" s="1">
        <v>434</v>
      </c>
      <c r="Y74" s="4" t="s">
        <v>109</v>
      </c>
      <c r="Z74" s="1">
        <v>57.42</v>
      </c>
      <c r="AA74" s="52">
        <f t="shared" si="2"/>
        <v>82.86311389759665</v>
      </c>
      <c r="AB74" s="4" t="s">
        <v>188</v>
      </c>
    </row>
    <row r="75" spans="1:28" ht="12.75">
      <c r="A75" s="25"/>
      <c r="B75" s="1" t="s">
        <v>142</v>
      </c>
      <c r="C75" s="1">
        <v>67798</v>
      </c>
      <c r="D75" s="1">
        <v>434</v>
      </c>
      <c r="E75" s="1" t="s">
        <v>143</v>
      </c>
      <c r="F75" s="1" t="s">
        <v>158</v>
      </c>
      <c r="G75" s="37"/>
      <c r="H75" s="37"/>
      <c r="I75" s="37"/>
      <c r="J75" s="37"/>
      <c r="K75" s="37"/>
      <c r="L75" s="63">
        <v>39700</v>
      </c>
      <c r="M75" s="63">
        <v>39702</v>
      </c>
      <c r="N75" s="10">
        <v>6.5</v>
      </c>
      <c r="O75" s="67">
        <v>12</v>
      </c>
      <c r="P75" s="10">
        <v>41.46</v>
      </c>
      <c r="Q75" s="10">
        <v>91.19</v>
      </c>
      <c r="R75" s="1">
        <v>-30</v>
      </c>
      <c r="S75" s="2">
        <v>13332</v>
      </c>
      <c r="T75" s="1">
        <v>-30</v>
      </c>
      <c r="U75" s="10">
        <v>24766</v>
      </c>
      <c r="V75" s="10" t="s">
        <v>147</v>
      </c>
      <c r="X75" s="1">
        <v>434</v>
      </c>
      <c r="Y75" s="4" t="s">
        <v>109</v>
      </c>
      <c r="Z75" s="1">
        <v>57.42</v>
      </c>
      <c r="AA75" s="52">
        <f t="shared" si="2"/>
        <v>58.812260536398455</v>
      </c>
      <c r="AB75" s="1" t="s">
        <v>189</v>
      </c>
    </row>
    <row r="76" spans="1:28" ht="12.75">
      <c r="A76" s="25"/>
      <c r="B76" s="1" t="s">
        <v>142</v>
      </c>
      <c r="C76" s="1">
        <v>67803</v>
      </c>
      <c r="D76" s="1">
        <v>434</v>
      </c>
      <c r="E76" s="1" t="s">
        <v>143</v>
      </c>
      <c r="F76" s="1" t="s">
        <v>163</v>
      </c>
      <c r="G76" s="37"/>
      <c r="H76" s="37"/>
      <c r="I76" s="37"/>
      <c r="J76" s="37"/>
      <c r="K76" s="37"/>
      <c r="L76" s="63">
        <v>39720</v>
      </c>
      <c r="M76" s="63">
        <v>39722</v>
      </c>
      <c r="N76" s="10">
        <v>6.5</v>
      </c>
      <c r="O76" s="67">
        <v>12</v>
      </c>
      <c r="P76" s="10">
        <v>48.87</v>
      </c>
      <c r="Q76" s="10">
        <v>113.2</v>
      </c>
      <c r="R76" s="1">
        <v>-30</v>
      </c>
      <c r="S76" s="2">
        <v>15514</v>
      </c>
      <c r="T76" s="1">
        <v>-30</v>
      </c>
      <c r="U76" s="10">
        <v>42526</v>
      </c>
      <c r="V76" s="10" t="s">
        <v>147</v>
      </c>
      <c r="X76" s="1">
        <v>434</v>
      </c>
      <c r="Y76" s="4" t="s">
        <v>109</v>
      </c>
      <c r="Z76" s="1">
        <v>57.42</v>
      </c>
      <c r="AA76" s="52">
        <f t="shared" si="2"/>
        <v>97.1438523162661</v>
      </c>
      <c r="AB76" s="1" t="s">
        <v>189</v>
      </c>
    </row>
    <row r="77" spans="1:28" ht="12.75">
      <c r="A77" s="25"/>
      <c r="B77" s="1" t="s">
        <v>116</v>
      </c>
      <c r="C77" s="32">
        <v>67638</v>
      </c>
      <c r="D77" s="1">
        <v>434</v>
      </c>
      <c r="E77" s="1" t="s">
        <v>117</v>
      </c>
      <c r="F77" s="33" t="s">
        <v>128</v>
      </c>
      <c r="G77" s="37"/>
      <c r="H77" s="37"/>
      <c r="I77" s="37"/>
      <c r="J77" s="37"/>
      <c r="K77" s="37"/>
      <c r="L77" s="34">
        <v>39703</v>
      </c>
      <c r="M77" s="34">
        <v>39705</v>
      </c>
      <c r="N77" s="41">
        <v>2.25</v>
      </c>
      <c r="O77" s="43">
        <v>0.5</v>
      </c>
      <c r="P77" s="44">
        <v>49.42</v>
      </c>
      <c r="Q77" s="45">
        <v>115.95</v>
      </c>
      <c r="R77" s="35" t="s">
        <v>120</v>
      </c>
      <c r="S77" s="46">
        <v>15564</v>
      </c>
      <c r="T77" s="35" t="s">
        <v>120</v>
      </c>
      <c r="U77" s="46">
        <v>43343</v>
      </c>
      <c r="V77" s="48" t="s">
        <v>41</v>
      </c>
      <c r="W77" s="36"/>
      <c r="X77" s="1">
        <v>434</v>
      </c>
      <c r="Y77" s="4" t="s">
        <v>109</v>
      </c>
      <c r="Z77" s="1">
        <v>57.42</v>
      </c>
      <c r="AA77" s="52">
        <f t="shared" si="2"/>
        <v>101.93312434691745</v>
      </c>
      <c r="AB77" s="1" t="s">
        <v>190</v>
      </c>
    </row>
    <row r="78" spans="1:28" ht="12.75">
      <c r="A78" s="25"/>
      <c r="B78" s="1" t="s">
        <v>116</v>
      </c>
      <c r="C78" s="32">
        <v>67639</v>
      </c>
      <c r="D78" s="1">
        <v>434</v>
      </c>
      <c r="E78" s="1" t="s">
        <v>117</v>
      </c>
      <c r="F78" s="33" t="s">
        <v>129</v>
      </c>
      <c r="G78" s="37"/>
      <c r="H78" s="37"/>
      <c r="I78" s="37"/>
      <c r="J78" s="37"/>
      <c r="K78" s="37"/>
      <c r="L78" s="34">
        <v>39706</v>
      </c>
      <c r="M78" s="34">
        <v>39708</v>
      </c>
      <c r="N78" s="41">
        <v>2.25</v>
      </c>
      <c r="O78" s="43">
        <v>0.5</v>
      </c>
      <c r="P78" s="44">
        <v>48.97</v>
      </c>
      <c r="Q78" s="45">
        <v>113.61</v>
      </c>
      <c r="R78" s="35" t="s">
        <v>120</v>
      </c>
      <c r="S78" s="46">
        <v>16283</v>
      </c>
      <c r="T78" s="35" t="s">
        <v>120</v>
      </c>
      <c r="U78" s="46">
        <v>42917</v>
      </c>
      <c r="V78" s="48" t="s">
        <v>41</v>
      </c>
      <c r="W78" s="36"/>
      <c r="X78" s="1">
        <v>434</v>
      </c>
      <c r="Y78" s="4" t="s">
        <v>109</v>
      </c>
      <c r="Z78" s="1">
        <v>57.42</v>
      </c>
      <c r="AA78" s="52">
        <f t="shared" si="2"/>
        <v>97.85788923719957</v>
      </c>
      <c r="AB78" s="1" t="s">
        <v>190</v>
      </c>
    </row>
    <row r="79" spans="1:28" ht="12.75">
      <c r="A79" s="25"/>
      <c r="B79" s="1" t="s">
        <v>77</v>
      </c>
      <c r="C79" s="1">
        <v>67681</v>
      </c>
      <c r="D79" s="1">
        <v>434</v>
      </c>
      <c r="E79" s="1" t="s">
        <v>78</v>
      </c>
      <c r="F79" s="1">
        <v>1</v>
      </c>
      <c r="G79" s="37"/>
      <c r="H79" s="37"/>
      <c r="I79" s="37"/>
      <c r="J79" s="37"/>
      <c r="K79" s="37"/>
      <c r="L79" s="7" t="s">
        <v>87</v>
      </c>
      <c r="M79" s="7" t="s">
        <v>88</v>
      </c>
      <c r="N79" s="41">
        <v>10</v>
      </c>
      <c r="O79" s="67">
        <v>12</v>
      </c>
      <c r="P79" s="10">
        <v>54</v>
      </c>
      <c r="Q79" s="13">
        <v>118.69</v>
      </c>
      <c r="R79" s="16">
        <v>-30</v>
      </c>
      <c r="S79" s="20">
        <v>24001</v>
      </c>
      <c r="T79" s="16">
        <v>-30</v>
      </c>
      <c r="U79" s="20">
        <v>52200</v>
      </c>
      <c r="V79" s="23" t="s">
        <v>41</v>
      </c>
      <c r="X79" s="1">
        <v>434</v>
      </c>
      <c r="Y79" s="4" t="s">
        <v>109</v>
      </c>
      <c r="Z79" s="1">
        <v>57.42</v>
      </c>
      <c r="AA79" s="52">
        <f t="shared" si="2"/>
        <v>106.70498084291188</v>
      </c>
      <c r="AB79" s="1" t="s">
        <v>191</v>
      </c>
    </row>
    <row r="80" spans="1:28" ht="12.75">
      <c r="A80" s="25"/>
      <c r="B80" s="1" t="s">
        <v>77</v>
      </c>
      <c r="C80" s="1">
        <v>67685</v>
      </c>
      <c r="D80" s="1">
        <v>434</v>
      </c>
      <c r="E80" s="1" t="s">
        <v>78</v>
      </c>
      <c r="F80" s="1">
        <v>1</v>
      </c>
      <c r="G80" s="37"/>
      <c r="H80" s="37"/>
      <c r="I80" s="37"/>
      <c r="J80" s="37"/>
      <c r="K80" s="37"/>
      <c r="L80" s="7" t="s">
        <v>95</v>
      </c>
      <c r="M80" s="7" t="s">
        <v>96</v>
      </c>
      <c r="N80" s="41">
        <v>10</v>
      </c>
      <c r="O80" s="67">
        <v>12</v>
      </c>
      <c r="P80" s="10">
        <v>51</v>
      </c>
      <c r="Q80" s="13">
        <v>114.3</v>
      </c>
      <c r="R80" s="16">
        <v>-30</v>
      </c>
      <c r="S80" s="20">
        <v>18799</v>
      </c>
      <c r="T80" s="16">
        <v>-30</v>
      </c>
      <c r="U80" s="20">
        <v>39400</v>
      </c>
      <c r="V80" s="23" t="s">
        <v>41</v>
      </c>
      <c r="X80" s="1">
        <v>434</v>
      </c>
      <c r="Y80" s="4" t="s">
        <v>109</v>
      </c>
      <c r="Z80" s="1">
        <v>57.42</v>
      </c>
      <c r="AA80" s="52">
        <f t="shared" si="2"/>
        <v>99.05956112852664</v>
      </c>
      <c r="AB80" s="1" t="s">
        <v>191</v>
      </c>
    </row>
    <row r="81" spans="1:28" ht="12.75">
      <c r="A81" s="25"/>
      <c r="B81" s="1" t="s">
        <v>136</v>
      </c>
      <c r="C81" s="1">
        <v>67666</v>
      </c>
      <c r="D81" s="1">
        <v>434</v>
      </c>
      <c r="E81" s="1">
        <v>1</v>
      </c>
      <c r="F81" s="1">
        <v>5</v>
      </c>
      <c r="G81" s="37"/>
      <c r="H81" s="37"/>
      <c r="I81" s="37"/>
      <c r="J81" s="37"/>
      <c r="K81" s="37"/>
      <c r="L81" s="1">
        <v>20080907</v>
      </c>
      <c r="M81" s="1">
        <v>20080909</v>
      </c>
      <c r="N81" s="10">
        <v>1.5</v>
      </c>
      <c r="O81" s="68">
        <v>0.5</v>
      </c>
      <c r="P81" s="10">
        <v>48.15</v>
      </c>
      <c r="Q81" s="10">
        <v>102.1</v>
      </c>
      <c r="R81" s="1">
        <v>-30</v>
      </c>
      <c r="S81" s="2">
        <v>15103</v>
      </c>
      <c r="T81" s="1">
        <v>-30</v>
      </c>
      <c r="U81" s="10">
        <v>36376</v>
      </c>
      <c r="V81" s="10" t="s">
        <v>41</v>
      </c>
      <c r="X81" s="1">
        <v>434</v>
      </c>
      <c r="Y81" s="4" t="s">
        <v>109</v>
      </c>
      <c r="Z81" s="1">
        <v>57.42</v>
      </c>
      <c r="AA81" s="52">
        <f t="shared" si="2"/>
        <v>77.81260884709158</v>
      </c>
      <c r="AB81" s="1" t="s">
        <v>192</v>
      </c>
    </row>
    <row r="82" spans="1:28" ht="12.75">
      <c r="A82" s="6"/>
      <c r="B82" s="6" t="s">
        <v>136</v>
      </c>
      <c r="C82" s="6">
        <v>67667</v>
      </c>
      <c r="D82" s="6">
        <v>434</v>
      </c>
      <c r="E82" s="6">
        <v>1</v>
      </c>
      <c r="F82" s="6">
        <v>6</v>
      </c>
      <c r="G82" s="39"/>
      <c r="H82" s="39"/>
      <c r="I82" s="39"/>
      <c r="J82" s="39"/>
      <c r="K82" s="39"/>
      <c r="L82" s="6"/>
      <c r="M82" s="6"/>
      <c r="N82" s="14"/>
      <c r="O82" s="69"/>
      <c r="P82" s="14"/>
      <c r="Q82" s="14"/>
      <c r="R82" s="6"/>
      <c r="S82" s="3"/>
      <c r="T82" s="6"/>
      <c r="U82" s="14"/>
      <c r="V82" s="14"/>
      <c r="W82" s="51"/>
      <c r="X82" s="6">
        <v>434</v>
      </c>
      <c r="Y82" s="6" t="s">
        <v>109</v>
      </c>
      <c r="Z82" s="6">
        <v>57.42</v>
      </c>
      <c r="AA82" s="73">
        <f t="shared" si="2"/>
        <v>-100</v>
      </c>
      <c r="AB82" s="6" t="s">
        <v>192</v>
      </c>
    </row>
    <row r="83" spans="1:28" ht="12.75">
      <c r="A83" s="25"/>
      <c r="B83" s="1" t="s">
        <v>178</v>
      </c>
      <c r="C83" s="1">
        <v>67594</v>
      </c>
      <c r="D83" s="1">
        <v>434</v>
      </c>
      <c r="E83" s="1" t="s">
        <v>168</v>
      </c>
      <c r="F83" s="1">
        <v>171</v>
      </c>
      <c r="G83" s="37"/>
      <c r="H83" s="37"/>
      <c r="I83" s="37"/>
      <c r="J83" s="37"/>
      <c r="K83" s="37"/>
      <c r="L83" s="1">
        <v>20080825</v>
      </c>
      <c r="M83" s="1">
        <v>20080827</v>
      </c>
      <c r="N83" s="12">
        <v>3</v>
      </c>
      <c r="O83" s="68">
        <v>0.5</v>
      </c>
      <c r="P83" s="10">
        <v>45.95</v>
      </c>
      <c r="Q83" s="9">
        <v>102.1</v>
      </c>
      <c r="R83" s="4">
        <v>-30</v>
      </c>
      <c r="S83" s="5">
        <v>15160</v>
      </c>
      <c r="T83" s="4">
        <v>-30</v>
      </c>
      <c r="U83" s="9">
        <v>35100</v>
      </c>
      <c r="V83" s="10" t="s">
        <v>41</v>
      </c>
      <c r="X83" s="1">
        <v>434</v>
      </c>
      <c r="Y83" s="4" t="s">
        <v>109</v>
      </c>
      <c r="Z83" s="1">
        <v>57.42</v>
      </c>
      <c r="AA83" s="52">
        <f t="shared" si="2"/>
        <v>77.81260884709158</v>
      </c>
      <c r="AB83" s="1" t="s">
        <v>193</v>
      </c>
    </row>
    <row r="84" spans="1:28" ht="12.75">
      <c r="A84" s="25"/>
      <c r="B84" s="1" t="s">
        <v>178</v>
      </c>
      <c r="C84" s="1">
        <v>67599</v>
      </c>
      <c r="D84" s="1">
        <v>434</v>
      </c>
      <c r="E84" s="1" t="s">
        <v>168</v>
      </c>
      <c r="F84" s="1">
        <v>176</v>
      </c>
      <c r="G84" s="37"/>
      <c r="H84" s="37"/>
      <c r="I84" s="37"/>
      <c r="J84" s="37"/>
      <c r="K84" s="37"/>
      <c r="L84" s="1">
        <v>20080908</v>
      </c>
      <c r="M84" s="1">
        <v>20080910</v>
      </c>
      <c r="N84" s="12">
        <v>3</v>
      </c>
      <c r="O84" s="68">
        <v>0.5208333333333334</v>
      </c>
      <c r="P84" s="41">
        <v>41.8</v>
      </c>
      <c r="Q84" s="9">
        <v>89.39</v>
      </c>
      <c r="R84" s="4">
        <v>-30</v>
      </c>
      <c r="S84" s="5">
        <v>13570</v>
      </c>
      <c r="T84" s="4">
        <v>-30</v>
      </c>
      <c r="U84" s="9">
        <v>28400</v>
      </c>
      <c r="V84" s="10" t="s">
        <v>41</v>
      </c>
      <c r="X84" s="1">
        <v>434</v>
      </c>
      <c r="Y84" s="4" t="s">
        <v>109</v>
      </c>
      <c r="Z84" s="1">
        <v>57.42</v>
      </c>
      <c r="AA84" s="52">
        <f t="shared" si="2"/>
        <v>55.67746429815395</v>
      </c>
      <c r="AB84" s="1" t="s">
        <v>193</v>
      </c>
    </row>
    <row r="85" spans="1:28" ht="12.75">
      <c r="A85" s="25"/>
      <c r="B85" s="1" t="s">
        <v>178</v>
      </c>
      <c r="C85" s="1">
        <v>67609</v>
      </c>
      <c r="D85" s="1">
        <v>434</v>
      </c>
      <c r="E85" s="1" t="s">
        <v>173</v>
      </c>
      <c r="F85" s="1">
        <v>65</v>
      </c>
      <c r="G85" s="37"/>
      <c r="H85" s="37"/>
      <c r="I85" s="37"/>
      <c r="J85" s="37"/>
      <c r="K85" s="37"/>
      <c r="L85" s="1">
        <v>20080828</v>
      </c>
      <c r="M85" s="4">
        <v>20080830</v>
      </c>
      <c r="N85" s="26">
        <v>2.75</v>
      </c>
      <c r="O85" s="68">
        <v>0.5041666666666667</v>
      </c>
      <c r="P85" s="10">
        <v>49.14</v>
      </c>
      <c r="Q85" s="9">
        <v>107.7</v>
      </c>
      <c r="R85" s="4">
        <v>-30</v>
      </c>
      <c r="S85" s="5">
        <v>13940</v>
      </c>
      <c r="T85" s="4">
        <v>-30</v>
      </c>
      <c r="U85" s="9">
        <v>34500</v>
      </c>
      <c r="V85" s="10" t="s">
        <v>41</v>
      </c>
      <c r="X85" s="1">
        <v>434</v>
      </c>
      <c r="Y85" s="4" t="s">
        <v>109</v>
      </c>
      <c r="Z85" s="1">
        <v>57.42</v>
      </c>
      <c r="AA85" s="52">
        <f t="shared" si="2"/>
        <v>87.56530825496343</v>
      </c>
      <c r="AB85" s="1" t="s">
        <v>194</v>
      </c>
    </row>
    <row r="86" spans="1:28" ht="12.75">
      <c r="A86" s="107"/>
      <c r="B86" s="1" t="s">
        <v>178</v>
      </c>
      <c r="C86" s="1">
        <v>67616</v>
      </c>
      <c r="D86" s="1">
        <v>434</v>
      </c>
      <c r="E86" s="1" t="s">
        <v>173</v>
      </c>
      <c r="F86" s="1">
        <v>72</v>
      </c>
      <c r="G86" s="37"/>
      <c r="H86" s="37"/>
      <c r="I86" s="37"/>
      <c r="J86" s="37"/>
      <c r="K86" s="37"/>
      <c r="L86" s="1">
        <v>20080917</v>
      </c>
      <c r="M86" s="1">
        <v>20080919</v>
      </c>
      <c r="N86" s="26">
        <v>2.75</v>
      </c>
      <c r="O86" s="68">
        <v>0.5</v>
      </c>
      <c r="P86" s="10">
        <v>43.58</v>
      </c>
      <c r="Q86" s="9">
        <v>92.37</v>
      </c>
      <c r="R86" s="4">
        <v>-30</v>
      </c>
      <c r="S86" s="5">
        <v>14570</v>
      </c>
      <c r="T86" s="4">
        <v>-30</v>
      </c>
      <c r="U86" s="9">
        <v>28000</v>
      </c>
      <c r="V86" s="10" t="s">
        <v>41</v>
      </c>
      <c r="W86" s="49"/>
      <c r="X86" s="1">
        <v>434</v>
      </c>
      <c r="Y86" s="4" t="s">
        <v>109</v>
      </c>
      <c r="Z86" s="1">
        <v>57.42</v>
      </c>
      <c r="AA86" s="52">
        <f t="shared" si="2"/>
        <v>60.86729362591432</v>
      </c>
      <c r="AB86" s="1" t="s">
        <v>194</v>
      </c>
    </row>
    <row r="87" spans="1:28" ht="12.75">
      <c r="A87" s="107"/>
      <c r="B87" s="1" t="s">
        <v>115</v>
      </c>
      <c r="C87" s="1">
        <v>67690</v>
      </c>
      <c r="D87" s="4">
        <v>435</v>
      </c>
      <c r="E87" s="1">
        <v>1</v>
      </c>
      <c r="F87" s="1">
        <v>2</v>
      </c>
      <c r="G87" s="37">
        <v>9</v>
      </c>
      <c r="H87" s="40" t="s">
        <v>112</v>
      </c>
      <c r="I87" s="37" t="s">
        <v>113</v>
      </c>
      <c r="J87" s="37">
        <v>30</v>
      </c>
      <c r="K87" s="37">
        <v>33</v>
      </c>
      <c r="L87" s="1">
        <v>20080813</v>
      </c>
      <c r="M87" s="1">
        <v>20080815</v>
      </c>
      <c r="N87" s="41">
        <v>0.2</v>
      </c>
      <c r="O87" s="43">
        <v>0.49652777777777773</v>
      </c>
      <c r="P87" s="11">
        <v>53.7</v>
      </c>
      <c r="Q87" s="26">
        <v>141.2</v>
      </c>
      <c r="R87" s="1">
        <v>-30</v>
      </c>
      <c r="S87" s="18">
        <v>26180</v>
      </c>
      <c r="T87" s="1">
        <v>-30</v>
      </c>
      <c r="U87" s="18">
        <v>84870</v>
      </c>
      <c r="V87" s="9" t="s">
        <v>41</v>
      </c>
      <c r="W87" s="49"/>
      <c r="X87" s="4">
        <v>435</v>
      </c>
      <c r="Y87" s="4" t="s">
        <v>110</v>
      </c>
      <c r="Z87" s="4">
        <v>46.36</v>
      </c>
      <c r="AA87" s="52">
        <f t="shared" si="2"/>
        <v>204.57290767903362</v>
      </c>
      <c r="AB87" s="1" t="s">
        <v>185</v>
      </c>
    </row>
    <row r="88" spans="1:28" ht="12.75">
      <c r="A88" s="25"/>
      <c r="B88" s="1" t="s">
        <v>115</v>
      </c>
      <c r="C88" s="1">
        <v>67701</v>
      </c>
      <c r="D88" s="4">
        <v>435</v>
      </c>
      <c r="E88" s="1">
        <v>1</v>
      </c>
      <c r="F88" s="1">
        <v>13</v>
      </c>
      <c r="G88" s="37"/>
      <c r="H88" s="37"/>
      <c r="I88" s="37"/>
      <c r="J88" s="37"/>
      <c r="K88" s="37"/>
      <c r="L88" s="1">
        <v>20080901</v>
      </c>
      <c r="M88" s="1">
        <v>20080903</v>
      </c>
      <c r="N88" s="41">
        <v>0.2</v>
      </c>
      <c r="O88" s="43">
        <v>0.4791666666666667</v>
      </c>
      <c r="P88" s="11">
        <v>54.7</v>
      </c>
      <c r="Q88" s="9">
        <v>159.64</v>
      </c>
      <c r="R88" s="1">
        <v>-30</v>
      </c>
      <c r="S88" s="18">
        <v>31863</v>
      </c>
      <c r="T88" s="1">
        <v>-30</v>
      </c>
      <c r="U88" s="18">
        <v>114700</v>
      </c>
      <c r="V88" s="9" t="s">
        <v>38</v>
      </c>
      <c r="X88" s="4">
        <v>435</v>
      </c>
      <c r="Y88" s="4" t="s">
        <v>110</v>
      </c>
      <c r="Z88" s="4">
        <v>46.36</v>
      </c>
      <c r="AA88" s="52">
        <f t="shared" si="2"/>
        <v>244.34857635893007</v>
      </c>
      <c r="AB88" s="1" t="s">
        <v>185</v>
      </c>
    </row>
    <row r="89" spans="1:28" ht="12.75">
      <c r="A89" s="25"/>
      <c r="B89" s="1" t="s">
        <v>115</v>
      </c>
      <c r="C89" s="1">
        <v>67713</v>
      </c>
      <c r="D89" s="1">
        <v>435</v>
      </c>
      <c r="E89" s="1">
        <v>3</v>
      </c>
      <c r="F89" s="1">
        <v>10</v>
      </c>
      <c r="G89" s="37"/>
      <c r="H89" s="37"/>
      <c r="I89" s="37"/>
      <c r="J89" s="37"/>
      <c r="K89" s="37"/>
      <c r="L89" s="4">
        <v>20080914</v>
      </c>
      <c r="M89" s="4">
        <v>20080915</v>
      </c>
      <c r="N89" s="26">
        <v>5</v>
      </c>
      <c r="O89" s="68">
        <v>0.4756944444444444</v>
      </c>
      <c r="P89" s="11">
        <v>38.1</v>
      </c>
      <c r="Q89" s="9">
        <v>140.35</v>
      </c>
      <c r="R89" s="1">
        <v>-30</v>
      </c>
      <c r="S89" s="18">
        <v>27260</v>
      </c>
      <c r="T89" s="1">
        <v>-30</v>
      </c>
      <c r="U89" s="18">
        <v>84500</v>
      </c>
      <c r="V89" s="9" t="s">
        <v>41</v>
      </c>
      <c r="X89" s="1">
        <v>435</v>
      </c>
      <c r="Y89" s="4" t="s">
        <v>110</v>
      </c>
      <c r="Z89" s="4">
        <v>46.36</v>
      </c>
      <c r="AA89" s="52">
        <f t="shared" si="2"/>
        <v>202.73943054357204</v>
      </c>
      <c r="AB89" s="1" t="s">
        <v>186</v>
      </c>
    </row>
    <row r="90" spans="1:28" ht="12.75">
      <c r="A90" s="25"/>
      <c r="B90" s="1" t="s">
        <v>115</v>
      </c>
      <c r="C90" s="1">
        <v>67717</v>
      </c>
      <c r="D90" s="1">
        <v>435</v>
      </c>
      <c r="E90" s="1">
        <v>3</v>
      </c>
      <c r="F90" s="1">
        <v>14</v>
      </c>
      <c r="G90" s="37"/>
      <c r="H90" s="37"/>
      <c r="I90" s="37"/>
      <c r="J90" s="37"/>
      <c r="K90" s="37"/>
      <c r="L90" s="1">
        <v>20080921</v>
      </c>
      <c r="M90" s="1">
        <v>20080922</v>
      </c>
      <c r="N90" s="41">
        <v>5</v>
      </c>
      <c r="O90" s="68">
        <v>0.5</v>
      </c>
      <c r="P90" s="11">
        <v>30.5</v>
      </c>
      <c r="Q90" s="9">
        <v>136.13</v>
      </c>
      <c r="R90" s="1">
        <v>-30</v>
      </c>
      <c r="S90" s="18">
        <v>25620</v>
      </c>
      <c r="T90" s="1">
        <v>-25</v>
      </c>
      <c r="U90" s="18">
        <v>78000</v>
      </c>
      <c r="V90" s="9" t="s">
        <v>41</v>
      </c>
      <c r="X90" s="1">
        <v>435</v>
      </c>
      <c r="Y90" s="4" t="s">
        <v>110</v>
      </c>
      <c r="Z90" s="4">
        <v>46.36</v>
      </c>
      <c r="AA90" s="52">
        <f t="shared" si="2"/>
        <v>193.6367558239862</v>
      </c>
      <c r="AB90" s="1" t="s">
        <v>186</v>
      </c>
    </row>
    <row r="91" spans="1:28" ht="12.75">
      <c r="A91" s="25"/>
      <c r="B91" s="1" t="s">
        <v>35</v>
      </c>
      <c r="C91" s="1">
        <v>67630</v>
      </c>
      <c r="D91" s="1">
        <v>435</v>
      </c>
      <c r="E91" s="1">
        <v>4</v>
      </c>
      <c r="F91" s="1" t="s">
        <v>54</v>
      </c>
      <c r="G91" s="37"/>
      <c r="H91" s="37"/>
      <c r="I91" s="37"/>
      <c r="J91" s="37"/>
      <c r="K91" s="37"/>
      <c r="L91" s="1">
        <v>20080827</v>
      </c>
      <c r="M91" s="1">
        <v>20080829</v>
      </c>
      <c r="N91" s="41">
        <v>7.75</v>
      </c>
      <c r="O91" s="43">
        <v>0.5</v>
      </c>
      <c r="P91" s="10">
        <v>55.6</v>
      </c>
      <c r="Q91" s="10">
        <v>159.4</v>
      </c>
      <c r="R91" s="1">
        <v>-30</v>
      </c>
      <c r="S91" s="19">
        <v>25800</v>
      </c>
      <c r="T91" s="1">
        <v>-30</v>
      </c>
      <c r="U91" s="19">
        <v>95900</v>
      </c>
      <c r="V91" s="9" t="s">
        <v>38</v>
      </c>
      <c r="W91" s="50" t="s">
        <v>44</v>
      </c>
      <c r="X91" s="1">
        <v>435</v>
      </c>
      <c r="Y91" s="4" t="s">
        <v>110</v>
      </c>
      <c r="Z91" s="1">
        <v>46.36</v>
      </c>
      <c r="AA91" s="52">
        <f t="shared" si="2"/>
        <v>243.83088869715272</v>
      </c>
      <c r="AB91" s="4" t="s">
        <v>187</v>
      </c>
    </row>
    <row r="92" spans="1:28" ht="12.75">
      <c r="A92" s="25"/>
      <c r="B92" s="4" t="s">
        <v>35</v>
      </c>
      <c r="C92" s="4">
        <v>67631</v>
      </c>
      <c r="D92" s="4">
        <v>435</v>
      </c>
      <c r="E92" s="4">
        <v>4</v>
      </c>
      <c r="F92" s="4" t="s">
        <v>55</v>
      </c>
      <c r="G92" s="37"/>
      <c r="H92" s="37"/>
      <c r="I92" s="37"/>
      <c r="J92" s="37"/>
      <c r="K92" s="37"/>
      <c r="L92" s="4">
        <v>20080902</v>
      </c>
      <c r="M92" s="4">
        <v>20080903</v>
      </c>
      <c r="N92" s="26">
        <v>7.75</v>
      </c>
      <c r="O92" s="43">
        <v>0.46875</v>
      </c>
      <c r="P92" s="9">
        <v>55.4</v>
      </c>
      <c r="Q92" s="9">
        <v>171.1</v>
      </c>
      <c r="R92" s="4">
        <v>-30</v>
      </c>
      <c r="S92" s="18">
        <v>23700</v>
      </c>
      <c r="T92" s="4">
        <v>-30</v>
      </c>
      <c r="U92" s="18">
        <v>123000</v>
      </c>
      <c r="V92" s="9" t="s">
        <v>38</v>
      </c>
      <c r="W92" s="50" t="s">
        <v>39</v>
      </c>
      <c r="X92" s="4">
        <v>435</v>
      </c>
      <c r="Y92" s="4" t="s">
        <v>110</v>
      </c>
      <c r="Z92" s="4">
        <v>46.36</v>
      </c>
      <c r="AA92" s="52">
        <f t="shared" si="2"/>
        <v>269.0681622088007</v>
      </c>
      <c r="AB92" s="4" t="s">
        <v>187</v>
      </c>
    </row>
    <row r="93" spans="1:28" ht="12.75">
      <c r="A93" s="25"/>
      <c r="B93" s="4" t="s">
        <v>35</v>
      </c>
      <c r="C93" s="4">
        <v>67649</v>
      </c>
      <c r="D93" s="4">
        <v>435</v>
      </c>
      <c r="E93" s="4">
        <v>5</v>
      </c>
      <c r="F93" s="4" t="s">
        <v>60</v>
      </c>
      <c r="G93" s="37"/>
      <c r="H93" s="37"/>
      <c r="I93" s="37"/>
      <c r="J93" s="37"/>
      <c r="K93" s="37"/>
      <c r="L93" s="4">
        <v>20080724</v>
      </c>
      <c r="M93" s="4">
        <v>20080726</v>
      </c>
      <c r="N93" s="26">
        <v>7.75</v>
      </c>
      <c r="O93" s="43">
        <v>0.4791666666666667</v>
      </c>
      <c r="P93" s="11">
        <v>53.3</v>
      </c>
      <c r="Q93" s="9">
        <v>136</v>
      </c>
      <c r="R93" s="4">
        <v>-30</v>
      </c>
      <c r="S93" s="18">
        <v>19300</v>
      </c>
      <c r="T93" s="4">
        <v>-30</v>
      </c>
      <c r="U93" s="18">
        <v>102300</v>
      </c>
      <c r="V93" s="9" t="s">
        <v>38</v>
      </c>
      <c r="W93" s="50" t="s">
        <v>39</v>
      </c>
      <c r="X93" s="4">
        <v>435</v>
      </c>
      <c r="Y93" s="4" t="s">
        <v>110</v>
      </c>
      <c r="Z93" s="4">
        <v>46.36</v>
      </c>
      <c r="AA93" s="52">
        <f t="shared" si="2"/>
        <v>193.35634167385678</v>
      </c>
      <c r="AB93" s="4" t="s">
        <v>188</v>
      </c>
    </row>
    <row r="94" spans="1:28" ht="12.75">
      <c r="A94" s="25"/>
      <c r="B94" s="4" t="s">
        <v>35</v>
      </c>
      <c r="C94" s="4">
        <v>67659</v>
      </c>
      <c r="D94" s="4">
        <v>435</v>
      </c>
      <c r="E94" s="4">
        <v>5</v>
      </c>
      <c r="F94" s="4" t="s">
        <v>73</v>
      </c>
      <c r="G94" s="37"/>
      <c r="H94" s="37"/>
      <c r="I94" s="37"/>
      <c r="J94" s="37"/>
      <c r="K94" s="37"/>
      <c r="L94" s="4">
        <v>20080902</v>
      </c>
      <c r="M94" s="4">
        <v>20080903</v>
      </c>
      <c r="N94" s="26">
        <v>7.75</v>
      </c>
      <c r="O94" s="43">
        <v>0.5</v>
      </c>
      <c r="P94" s="11">
        <v>58.1</v>
      </c>
      <c r="Q94" s="9">
        <v>188.5</v>
      </c>
      <c r="R94" s="4">
        <v>-30</v>
      </c>
      <c r="S94" s="18">
        <v>24300</v>
      </c>
      <c r="T94" s="4">
        <v>-30</v>
      </c>
      <c r="U94" s="18">
        <v>138800</v>
      </c>
      <c r="V94" s="9" t="s">
        <v>38</v>
      </c>
      <c r="W94" s="50" t="s">
        <v>42</v>
      </c>
      <c r="X94" s="4">
        <v>435</v>
      </c>
      <c r="Y94" s="4" t="s">
        <v>110</v>
      </c>
      <c r="Z94" s="4">
        <v>46.36</v>
      </c>
      <c r="AA94" s="52">
        <f t="shared" si="2"/>
        <v>306.60051768766175</v>
      </c>
      <c r="AB94" s="4" t="s">
        <v>188</v>
      </c>
    </row>
    <row r="95" spans="1:28" ht="12.75">
      <c r="A95" s="25"/>
      <c r="B95" s="1" t="s">
        <v>142</v>
      </c>
      <c r="C95" s="1">
        <v>67791</v>
      </c>
      <c r="D95" s="1">
        <v>435</v>
      </c>
      <c r="E95" s="1" t="s">
        <v>143</v>
      </c>
      <c r="F95" s="1" t="s">
        <v>148</v>
      </c>
      <c r="G95" s="37"/>
      <c r="H95" s="37"/>
      <c r="I95" s="37"/>
      <c r="J95" s="37"/>
      <c r="K95" s="37"/>
      <c r="L95" s="63">
        <v>39659</v>
      </c>
      <c r="M95" s="63">
        <v>39661</v>
      </c>
      <c r="N95" s="10">
        <v>6.5</v>
      </c>
      <c r="O95" s="67">
        <v>12</v>
      </c>
      <c r="P95" s="10">
        <v>46.65</v>
      </c>
      <c r="Q95" s="10">
        <v>110.3</v>
      </c>
      <c r="R95" s="1">
        <v>-30</v>
      </c>
      <c r="S95" s="2">
        <v>13102</v>
      </c>
      <c r="T95" s="1">
        <v>-30</v>
      </c>
      <c r="U95" s="10">
        <v>62192</v>
      </c>
      <c r="V95" s="10" t="s">
        <v>147</v>
      </c>
      <c r="X95" s="1">
        <v>435</v>
      </c>
      <c r="Y95" s="4" t="s">
        <v>110</v>
      </c>
      <c r="Z95" s="4">
        <v>46.36</v>
      </c>
      <c r="AA95" s="52">
        <f t="shared" si="2"/>
        <v>137.92062122519414</v>
      </c>
      <c r="AB95" s="1" t="s">
        <v>189</v>
      </c>
    </row>
    <row r="96" spans="1:28" ht="12.75">
      <c r="A96" s="94"/>
      <c r="B96" s="94" t="s">
        <v>142</v>
      </c>
      <c r="C96" s="94">
        <v>67797</v>
      </c>
      <c r="D96" s="94">
        <v>435</v>
      </c>
      <c r="E96" s="94" t="s">
        <v>143</v>
      </c>
      <c r="F96" s="94" t="s">
        <v>157</v>
      </c>
      <c r="G96" s="95"/>
      <c r="H96" s="95"/>
      <c r="I96" s="95"/>
      <c r="J96" s="95"/>
      <c r="K96" s="95"/>
      <c r="L96" s="105">
        <v>39693</v>
      </c>
      <c r="M96" s="105">
        <v>39695</v>
      </c>
      <c r="N96" s="98">
        <v>6.5</v>
      </c>
      <c r="O96" s="98">
        <v>12</v>
      </c>
      <c r="P96" s="98">
        <v>72.94</v>
      </c>
      <c r="Q96" s="98">
        <v>767.2</v>
      </c>
      <c r="R96" s="94">
        <v>-30</v>
      </c>
      <c r="S96" s="106">
        <v>132899</v>
      </c>
      <c r="T96" s="94">
        <v>-30</v>
      </c>
      <c r="U96" s="98">
        <v>5433656</v>
      </c>
      <c r="V96" s="98" t="s">
        <v>94</v>
      </c>
      <c r="W96" s="103" t="s">
        <v>181</v>
      </c>
      <c r="X96" s="94">
        <v>435</v>
      </c>
      <c r="Y96" s="94" t="s">
        <v>110</v>
      </c>
      <c r="Z96" s="94">
        <v>46.36</v>
      </c>
      <c r="AA96" s="104">
        <f t="shared" si="2"/>
        <v>1554.874892148404</v>
      </c>
      <c r="AB96" s="94" t="s">
        <v>189</v>
      </c>
    </row>
    <row r="97" spans="1:28" ht="12.75">
      <c r="A97" s="25"/>
      <c r="B97" s="1" t="s">
        <v>116</v>
      </c>
      <c r="C97" s="32">
        <v>67633</v>
      </c>
      <c r="D97" s="1">
        <v>435</v>
      </c>
      <c r="E97" s="1" t="s">
        <v>117</v>
      </c>
      <c r="F97" s="33" t="s">
        <v>118</v>
      </c>
      <c r="G97" s="37">
        <v>9</v>
      </c>
      <c r="H97" s="37" t="s">
        <v>119</v>
      </c>
      <c r="I97" s="37" t="s">
        <v>58</v>
      </c>
      <c r="J97" s="37">
        <v>13</v>
      </c>
      <c r="K97" s="37">
        <v>38</v>
      </c>
      <c r="L97" s="34">
        <v>39675</v>
      </c>
      <c r="M97" s="34">
        <v>39677</v>
      </c>
      <c r="N97" s="41">
        <v>2.25</v>
      </c>
      <c r="O97" s="43">
        <v>0.5</v>
      </c>
      <c r="P97" s="44">
        <v>52.78</v>
      </c>
      <c r="Q97" s="45">
        <v>152.44</v>
      </c>
      <c r="R97" s="35" t="s">
        <v>120</v>
      </c>
      <c r="S97" s="46">
        <v>22716</v>
      </c>
      <c r="T97" s="35" t="s">
        <v>120</v>
      </c>
      <c r="U97" s="46">
        <v>87737</v>
      </c>
      <c r="V97" s="48" t="s">
        <v>121</v>
      </c>
      <c r="W97" s="36"/>
      <c r="X97" s="1">
        <v>435</v>
      </c>
      <c r="Y97" s="4" t="s">
        <v>110</v>
      </c>
      <c r="Z97" s="4">
        <v>46.36</v>
      </c>
      <c r="AA97" s="52">
        <f t="shared" si="2"/>
        <v>228.8179465056083</v>
      </c>
      <c r="AB97" s="1" t="s">
        <v>190</v>
      </c>
    </row>
    <row r="98" spans="1:28" ht="12.75">
      <c r="A98" s="25"/>
      <c r="B98" s="1" t="s">
        <v>116</v>
      </c>
      <c r="C98" s="32">
        <v>67643</v>
      </c>
      <c r="D98" s="1">
        <v>435</v>
      </c>
      <c r="E98" s="1" t="s">
        <v>117</v>
      </c>
      <c r="F98" s="33" t="s">
        <v>134</v>
      </c>
      <c r="G98" s="37"/>
      <c r="H98" s="37"/>
      <c r="I98" s="37"/>
      <c r="J98" s="37"/>
      <c r="K98" s="37"/>
      <c r="L98" s="34">
        <v>39719</v>
      </c>
      <c r="M98" s="34">
        <v>39721</v>
      </c>
      <c r="N98" s="41">
        <v>2.25</v>
      </c>
      <c r="O98" s="43">
        <v>0.5</v>
      </c>
      <c r="P98" s="44">
        <v>52.16</v>
      </c>
      <c r="Q98" s="45">
        <v>148.45</v>
      </c>
      <c r="R98" s="35" t="s">
        <v>120</v>
      </c>
      <c r="S98" s="46">
        <v>20412</v>
      </c>
      <c r="T98" s="35" t="s">
        <v>120</v>
      </c>
      <c r="U98" s="46">
        <v>78652</v>
      </c>
      <c r="V98" s="48" t="s">
        <v>41</v>
      </c>
      <c r="W98" s="36"/>
      <c r="X98" s="1">
        <v>435</v>
      </c>
      <c r="Y98" s="4" t="s">
        <v>110</v>
      </c>
      <c r="Z98" s="4">
        <v>46.36</v>
      </c>
      <c r="AA98" s="52">
        <f t="shared" si="2"/>
        <v>220.21138912855906</v>
      </c>
      <c r="AB98" s="1" t="s">
        <v>190</v>
      </c>
    </row>
    <row r="99" spans="1:28" ht="12.75">
      <c r="A99" s="25"/>
      <c r="B99" s="1" t="s">
        <v>77</v>
      </c>
      <c r="C99" s="1">
        <v>67677</v>
      </c>
      <c r="D99" s="1">
        <v>435</v>
      </c>
      <c r="E99" s="1" t="s">
        <v>78</v>
      </c>
      <c r="F99" s="1">
        <v>1</v>
      </c>
      <c r="G99" s="37"/>
      <c r="H99" s="37"/>
      <c r="I99" s="37"/>
      <c r="J99" s="37"/>
      <c r="K99" s="37"/>
      <c r="L99" s="7" t="s">
        <v>82</v>
      </c>
      <c r="M99" s="7" t="s">
        <v>83</v>
      </c>
      <c r="N99" s="41">
        <v>10</v>
      </c>
      <c r="O99" s="67">
        <v>12</v>
      </c>
      <c r="P99" s="10">
        <v>54</v>
      </c>
      <c r="Q99" s="13">
        <v>155.754</v>
      </c>
      <c r="R99" s="16">
        <v>-30</v>
      </c>
      <c r="S99" s="20">
        <v>30401</v>
      </c>
      <c r="T99" s="16">
        <v>-30</v>
      </c>
      <c r="U99" s="20">
        <v>136000</v>
      </c>
      <c r="V99" s="22" t="s">
        <v>59</v>
      </c>
      <c r="X99" s="1">
        <v>435</v>
      </c>
      <c r="Y99" s="4" t="s">
        <v>110</v>
      </c>
      <c r="Z99" s="4">
        <v>46.36</v>
      </c>
      <c r="AA99" s="52">
        <f aca="true" t="shared" si="3" ref="AA99:AA130">(Q99-Z99)*100/Z99</f>
        <v>235.96635030198448</v>
      </c>
      <c r="AB99" s="1" t="s">
        <v>191</v>
      </c>
    </row>
    <row r="100" spans="1:28" ht="12.75">
      <c r="A100" s="25"/>
      <c r="B100" s="1" t="s">
        <v>77</v>
      </c>
      <c r="C100" s="1">
        <v>67689</v>
      </c>
      <c r="D100" s="1">
        <v>435</v>
      </c>
      <c r="E100" s="1" t="s">
        <v>78</v>
      </c>
      <c r="F100" s="1">
        <v>1</v>
      </c>
      <c r="G100" s="37"/>
      <c r="H100" s="37"/>
      <c r="I100" s="37"/>
      <c r="J100" s="37"/>
      <c r="K100" s="37"/>
      <c r="L100" s="7" t="s">
        <v>102</v>
      </c>
      <c r="M100" s="7" t="s">
        <v>104</v>
      </c>
      <c r="N100" s="41">
        <v>10</v>
      </c>
      <c r="O100" s="67">
        <v>12</v>
      </c>
      <c r="P100" s="10">
        <v>48</v>
      </c>
      <c r="Q100" s="13">
        <v>115.332</v>
      </c>
      <c r="R100" s="16">
        <v>-30</v>
      </c>
      <c r="S100" s="20">
        <v>21817</v>
      </c>
      <c r="T100" s="16">
        <v>-30</v>
      </c>
      <c r="U100" s="20">
        <v>61200</v>
      </c>
      <c r="V100" s="23" t="s">
        <v>41</v>
      </c>
      <c r="X100" s="1">
        <v>435</v>
      </c>
      <c r="Y100" s="4" t="s">
        <v>110</v>
      </c>
      <c r="Z100" s="4">
        <v>46.36</v>
      </c>
      <c r="AA100" s="52">
        <f t="shared" si="3"/>
        <v>148.77480586712684</v>
      </c>
      <c r="AB100" s="1" t="s">
        <v>191</v>
      </c>
    </row>
    <row r="101" spans="1:28" ht="12.75">
      <c r="A101" s="25"/>
      <c r="B101" s="1" t="s">
        <v>136</v>
      </c>
      <c r="C101" s="1">
        <v>67663</v>
      </c>
      <c r="D101" s="1">
        <v>435</v>
      </c>
      <c r="E101" s="1">
        <v>1</v>
      </c>
      <c r="F101" s="1">
        <v>2</v>
      </c>
      <c r="G101" s="37"/>
      <c r="H101" s="37"/>
      <c r="I101" s="37"/>
      <c r="J101" s="37"/>
      <c r="K101" s="37"/>
      <c r="L101" s="1">
        <v>20080828</v>
      </c>
      <c r="M101" s="1">
        <v>20080830</v>
      </c>
      <c r="N101" s="10">
        <v>1.5</v>
      </c>
      <c r="O101" s="68">
        <v>0.5</v>
      </c>
      <c r="P101" s="10">
        <v>53.35</v>
      </c>
      <c r="Q101" s="10">
        <v>154.2</v>
      </c>
      <c r="R101" s="1">
        <v>-30</v>
      </c>
      <c r="S101" s="2">
        <v>15460</v>
      </c>
      <c r="T101" s="1">
        <v>-30</v>
      </c>
      <c r="U101" s="10">
        <v>107864</v>
      </c>
      <c r="V101" s="10" t="s">
        <v>38</v>
      </c>
      <c r="X101" s="1">
        <v>435</v>
      </c>
      <c r="Y101" s="4" t="s">
        <v>110</v>
      </c>
      <c r="Z101" s="4">
        <v>46.36</v>
      </c>
      <c r="AA101" s="52">
        <f t="shared" si="3"/>
        <v>232.61432269197581</v>
      </c>
      <c r="AB101" s="1" t="s">
        <v>192</v>
      </c>
    </row>
    <row r="102" spans="1:28" ht="12.75">
      <c r="A102" s="25"/>
      <c r="B102" s="1" t="s">
        <v>136</v>
      </c>
      <c r="C102" s="1">
        <v>67674</v>
      </c>
      <c r="D102" s="1">
        <v>435</v>
      </c>
      <c r="E102" s="1">
        <v>1</v>
      </c>
      <c r="F102" s="1">
        <v>13</v>
      </c>
      <c r="G102" s="37"/>
      <c r="H102" s="37"/>
      <c r="I102" s="37"/>
      <c r="J102" s="37"/>
      <c r="K102" s="37"/>
      <c r="L102" s="1">
        <v>20081004</v>
      </c>
      <c r="M102" s="1">
        <v>20081006</v>
      </c>
      <c r="N102" s="10">
        <v>1.5</v>
      </c>
      <c r="O102" s="68">
        <v>0.4895833333333333</v>
      </c>
      <c r="P102" s="10">
        <v>58.51</v>
      </c>
      <c r="Q102" s="10">
        <v>174</v>
      </c>
      <c r="R102" s="1">
        <v>-30</v>
      </c>
      <c r="S102" s="2">
        <v>23002</v>
      </c>
      <c r="T102" s="1">
        <v>-30</v>
      </c>
      <c r="U102" s="10">
        <v>170058</v>
      </c>
      <c r="V102" s="10" t="s">
        <v>59</v>
      </c>
      <c r="X102" s="1">
        <v>435</v>
      </c>
      <c r="Y102" s="4" t="s">
        <v>110</v>
      </c>
      <c r="Z102" s="4">
        <v>46.36</v>
      </c>
      <c r="AA102" s="52">
        <f t="shared" si="3"/>
        <v>275.32355478861086</v>
      </c>
      <c r="AB102" s="1" t="s">
        <v>192</v>
      </c>
    </row>
    <row r="103" spans="1:28" ht="12.75">
      <c r="A103" s="25"/>
      <c r="B103" s="1" t="s">
        <v>178</v>
      </c>
      <c r="C103" s="1">
        <v>67595</v>
      </c>
      <c r="D103" s="1">
        <v>435</v>
      </c>
      <c r="E103" s="1" t="s">
        <v>168</v>
      </c>
      <c r="F103" s="1">
        <v>172</v>
      </c>
      <c r="G103" s="37"/>
      <c r="H103" s="37"/>
      <c r="I103" s="37"/>
      <c r="J103" s="37"/>
      <c r="K103" s="37"/>
      <c r="L103" s="1">
        <v>20080827</v>
      </c>
      <c r="M103" s="1">
        <v>20080829</v>
      </c>
      <c r="N103" s="12">
        <v>3</v>
      </c>
      <c r="O103" s="68">
        <v>0.5</v>
      </c>
      <c r="P103" s="10">
        <v>44.78</v>
      </c>
      <c r="Q103" s="9">
        <v>117.9</v>
      </c>
      <c r="R103" s="4">
        <v>-30</v>
      </c>
      <c r="S103" s="5">
        <v>17220</v>
      </c>
      <c r="T103" s="4">
        <v>-30</v>
      </c>
      <c r="U103" s="9">
        <v>54590</v>
      </c>
      <c r="V103" s="10" t="s">
        <v>41</v>
      </c>
      <c r="X103" s="1">
        <v>435</v>
      </c>
      <c r="Y103" s="4" t="s">
        <v>110</v>
      </c>
      <c r="Z103" s="4">
        <v>46.36</v>
      </c>
      <c r="AA103" s="52">
        <f t="shared" si="3"/>
        <v>154.31406384814497</v>
      </c>
      <c r="AB103" s="1" t="s">
        <v>193</v>
      </c>
    </row>
    <row r="104" spans="1:28" ht="12.75">
      <c r="A104" s="25"/>
      <c r="B104" s="1" t="s">
        <v>178</v>
      </c>
      <c r="C104" s="1">
        <v>67597</v>
      </c>
      <c r="D104" s="1">
        <v>435</v>
      </c>
      <c r="E104" s="1" t="s">
        <v>168</v>
      </c>
      <c r="F104" s="1">
        <v>174</v>
      </c>
      <c r="G104" s="37"/>
      <c r="H104" s="37"/>
      <c r="I104" s="37"/>
      <c r="J104" s="37"/>
      <c r="K104" s="37"/>
      <c r="L104" s="1">
        <v>20080902</v>
      </c>
      <c r="M104" s="1">
        <v>20080904</v>
      </c>
      <c r="N104" s="12">
        <v>3</v>
      </c>
      <c r="O104" s="68">
        <v>0.5</v>
      </c>
      <c r="P104" s="10">
        <v>43.68</v>
      </c>
      <c r="Q104" s="9">
        <v>121.1</v>
      </c>
      <c r="R104" s="4">
        <v>-30</v>
      </c>
      <c r="S104" s="5">
        <v>14630</v>
      </c>
      <c r="T104" s="4">
        <v>-30</v>
      </c>
      <c r="U104" s="9">
        <v>50420</v>
      </c>
      <c r="V104" s="10" t="s">
        <v>41</v>
      </c>
      <c r="X104" s="1">
        <v>435</v>
      </c>
      <c r="Y104" s="4" t="s">
        <v>110</v>
      </c>
      <c r="Z104" s="4">
        <v>46.36</v>
      </c>
      <c r="AA104" s="52">
        <f t="shared" si="3"/>
        <v>161.21656600517687</v>
      </c>
      <c r="AB104" s="1" t="s">
        <v>193</v>
      </c>
    </row>
    <row r="105" spans="1:28" ht="12.75">
      <c r="A105" s="25"/>
      <c r="B105" s="1" t="s">
        <v>178</v>
      </c>
      <c r="C105" s="1">
        <v>67615</v>
      </c>
      <c r="D105" s="1">
        <v>435</v>
      </c>
      <c r="E105" s="1" t="s">
        <v>173</v>
      </c>
      <c r="F105" s="1">
        <v>71</v>
      </c>
      <c r="G105" s="37"/>
      <c r="H105" s="37"/>
      <c r="I105" s="37"/>
      <c r="J105" s="37"/>
      <c r="K105" s="37"/>
      <c r="L105" s="1">
        <v>20080915</v>
      </c>
      <c r="M105" s="1">
        <v>20080917</v>
      </c>
      <c r="N105" s="26">
        <v>2.75</v>
      </c>
      <c r="O105" s="68">
        <v>0.5</v>
      </c>
      <c r="P105" s="10">
        <v>45.15</v>
      </c>
      <c r="Q105" s="9">
        <v>112.9</v>
      </c>
      <c r="R105" s="4">
        <v>-30</v>
      </c>
      <c r="S105" s="5">
        <v>15800</v>
      </c>
      <c r="T105" s="4">
        <v>-30</v>
      </c>
      <c r="U105" s="9">
        <v>40600</v>
      </c>
      <c r="V105" s="10" t="s">
        <v>41</v>
      </c>
      <c r="X105" s="1">
        <v>435</v>
      </c>
      <c r="Y105" s="4" t="s">
        <v>110</v>
      </c>
      <c r="Z105" s="4">
        <v>46.36</v>
      </c>
      <c r="AA105" s="52">
        <f t="shared" si="3"/>
        <v>143.5289042277826</v>
      </c>
      <c r="AB105" s="1" t="s">
        <v>194</v>
      </c>
    </row>
    <row r="106" spans="1:28" ht="12.75">
      <c r="A106" s="6"/>
      <c r="B106" s="6" t="s">
        <v>178</v>
      </c>
      <c r="C106" s="65">
        <v>67617</v>
      </c>
      <c r="D106" s="65">
        <v>435</v>
      </c>
      <c r="E106" s="6" t="s">
        <v>173</v>
      </c>
      <c r="F106" s="6">
        <v>73</v>
      </c>
      <c r="G106" s="39"/>
      <c r="H106" s="39"/>
      <c r="I106" s="39"/>
      <c r="J106" s="39"/>
      <c r="K106" s="39"/>
      <c r="L106" s="6">
        <v>20080919</v>
      </c>
      <c r="M106" s="6">
        <v>20080921</v>
      </c>
      <c r="N106" s="42">
        <v>2.75</v>
      </c>
      <c r="O106" s="14" t="s">
        <v>171</v>
      </c>
      <c r="P106" s="14" t="s">
        <v>171</v>
      </c>
      <c r="Q106" s="14" t="s">
        <v>171</v>
      </c>
      <c r="R106" s="6" t="s">
        <v>171</v>
      </c>
      <c r="S106" s="14" t="s">
        <v>171</v>
      </c>
      <c r="T106" s="6" t="s">
        <v>171</v>
      </c>
      <c r="U106" s="14" t="s">
        <v>171</v>
      </c>
      <c r="V106" s="14" t="s">
        <v>171</v>
      </c>
      <c r="W106" s="51" t="s">
        <v>177</v>
      </c>
      <c r="X106" s="65">
        <v>435</v>
      </c>
      <c r="Y106" s="6" t="s">
        <v>110</v>
      </c>
      <c r="Z106" s="6">
        <v>46.36</v>
      </c>
      <c r="AA106" s="73" t="e">
        <f t="shared" si="3"/>
        <v>#VALUE!</v>
      </c>
      <c r="AB106" s="6" t="s">
        <v>194</v>
      </c>
    </row>
    <row r="107" spans="1:28" ht="12.75">
      <c r="A107" s="25"/>
      <c r="B107" s="1" t="s">
        <v>178</v>
      </c>
      <c r="C107" s="1">
        <v>68595</v>
      </c>
      <c r="D107" s="1">
        <v>435</v>
      </c>
      <c r="E107" s="1" t="s">
        <v>173</v>
      </c>
      <c r="F107" s="1">
        <v>75</v>
      </c>
      <c r="G107" s="37"/>
      <c r="H107" s="37"/>
      <c r="I107" s="37"/>
      <c r="J107" s="37"/>
      <c r="K107" s="37"/>
      <c r="L107" s="1">
        <v>20081002</v>
      </c>
      <c r="M107" s="1">
        <v>20081004</v>
      </c>
      <c r="N107" s="26">
        <v>2.75</v>
      </c>
      <c r="O107" s="68">
        <v>0.4791666666666667</v>
      </c>
      <c r="P107" s="41">
        <v>48.5</v>
      </c>
      <c r="Q107" s="11">
        <v>122</v>
      </c>
      <c r="R107" s="4">
        <v>-30</v>
      </c>
      <c r="S107" s="5">
        <v>18750</v>
      </c>
      <c r="T107" s="4">
        <v>-30</v>
      </c>
      <c r="U107" s="9">
        <v>62300</v>
      </c>
      <c r="V107" s="10" t="s">
        <v>41</v>
      </c>
      <c r="X107" s="1">
        <v>435</v>
      </c>
      <c r="Y107" s="4" t="s">
        <v>110</v>
      </c>
      <c r="Z107" s="4">
        <v>46.36</v>
      </c>
      <c r="AA107" s="52">
        <f t="shared" si="3"/>
        <v>163.1578947368421</v>
      </c>
      <c r="AB107" s="1" t="s">
        <v>194</v>
      </c>
    </row>
    <row r="108" spans="1:28" ht="12.75">
      <c r="A108" s="25"/>
      <c r="B108" s="1" t="s">
        <v>115</v>
      </c>
      <c r="C108" s="1">
        <v>67692</v>
      </c>
      <c r="D108" s="4">
        <v>438</v>
      </c>
      <c r="E108" s="1">
        <v>1</v>
      </c>
      <c r="F108" s="1">
        <v>4</v>
      </c>
      <c r="G108" s="37"/>
      <c r="H108" s="37"/>
      <c r="I108" s="37"/>
      <c r="J108" s="37"/>
      <c r="K108" s="37"/>
      <c r="L108" s="1">
        <v>20080817</v>
      </c>
      <c r="M108" s="1">
        <v>20080818</v>
      </c>
      <c r="N108" s="41">
        <v>0.2</v>
      </c>
      <c r="O108" s="43">
        <v>0.5</v>
      </c>
      <c r="P108" s="11">
        <v>46.6</v>
      </c>
      <c r="Q108" s="26">
        <v>117.28</v>
      </c>
      <c r="R108" s="1">
        <v>-30</v>
      </c>
      <c r="S108" s="18">
        <v>11300</v>
      </c>
      <c r="T108" s="1">
        <v>-30</v>
      </c>
      <c r="U108" s="18">
        <v>31400</v>
      </c>
      <c r="V108" s="9" t="s">
        <v>41</v>
      </c>
      <c r="X108" s="4">
        <v>438</v>
      </c>
      <c r="Y108" s="4" t="s">
        <v>110</v>
      </c>
      <c r="Z108" s="4">
        <v>48.83</v>
      </c>
      <c r="AA108" s="52">
        <f t="shared" si="3"/>
        <v>140.18021707966415</v>
      </c>
      <c r="AB108" s="1" t="s">
        <v>185</v>
      </c>
    </row>
    <row r="109" spans="1:28" ht="12.75">
      <c r="A109" s="25"/>
      <c r="B109" s="1" t="s">
        <v>115</v>
      </c>
      <c r="C109" s="1">
        <v>67702</v>
      </c>
      <c r="D109" s="4">
        <v>438</v>
      </c>
      <c r="E109" s="1">
        <v>1</v>
      </c>
      <c r="F109" s="1">
        <v>14</v>
      </c>
      <c r="G109" s="37"/>
      <c r="H109" s="37"/>
      <c r="I109" s="37"/>
      <c r="J109" s="37"/>
      <c r="K109" s="37"/>
      <c r="L109" s="1">
        <v>20080903</v>
      </c>
      <c r="M109" s="1">
        <v>20080905</v>
      </c>
      <c r="N109" s="41">
        <v>0.2</v>
      </c>
      <c r="O109" s="43">
        <v>0.47222222222222227</v>
      </c>
      <c r="P109" s="11">
        <v>42.3</v>
      </c>
      <c r="Q109" s="9">
        <v>109.56</v>
      </c>
      <c r="R109" s="1">
        <v>-30</v>
      </c>
      <c r="S109" s="18">
        <v>12040</v>
      </c>
      <c r="T109" s="1">
        <v>-30</v>
      </c>
      <c r="U109" s="18">
        <v>28000</v>
      </c>
      <c r="V109" s="9" t="s">
        <v>41</v>
      </c>
      <c r="X109" s="4">
        <v>438</v>
      </c>
      <c r="Y109" s="4" t="s">
        <v>110</v>
      </c>
      <c r="Z109" s="4">
        <v>48.83</v>
      </c>
      <c r="AA109" s="52">
        <f t="shared" si="3"/>
        <v>124.37026418185542</v>
      </c>
      <c r="AB109" s="1" t="s">
        <v>185</v>
      </c>
    </row>
    <row r="110" spans="1:28" ht="12.75">
      <c r="A110" s="25"/>
      <c r="B110" s="1" t="s">
        <v>115</v>
      </c>
      <c r="C110" s="1">
        <v>67711</v>
      </c>
      <c r="D110" s="1">
        <v>438</v>
      </c>
      <c r="E110" s="1">
        <v>3</v>
      </c>
      <c r="F110" s="1">
        <v>8</v>
      </c>
      <c r="G110" s="37"/>
      <c r="H110" s="37"/>
      <c r="I110" s="37"/>
      <c r="J110" s="37"/>
      <c r="K110" s="37"/>
      <c r="L110" s="4">
        <v>20080910</v>
      </c>
      <c r="M110" s="4">
        <v>20080912</v>
      </c>
      <c r="N110" s="26">
        <v>5</v>
      </c>
      <c r="O110" s="68">
        <v>0.4861111111111111</v>
      </c>
      <c r="P110" s="11">
        <v>46.7</v>
      </c>
      <c r="Q110" s="26">
        <v>115.7</v>
      </c>
      <c r="R110" s="1">
        <v>-30</v>
      </c>
      <c r="S110" s="53">
        <v>11780</v>
      </c>
      <c r="T110" s="1">
        <v>-30</v>
      </c>
      <c r="U110" s="18">
        <v>29900</v>
      </c>
      <c r="V110" s="9" t="s">
        <v>41</v>
      </c>
      <c r="X110" s="1">
        <v>438</v>
      </c>
      <c r="Y110" s="4" t="s">
        <v>110</v>
      </c>
      <c r="Z110" s="4">
        <v>48.83</v>
      </c>
      <c r="AA110" s="52">
        <f t="shared" si="3"/>
        <v>136.9445013311489</v>
      </c>
      <c r="AB110" s="1" t="s">
        <v>186</v>
      </c>
    </row>
    <row r="111" spans="1:28" ht="12.75">
      <c r="A111" s="25"/>
      <c r="B111" s="1" t="s">
        <v>115</v>
      </c>
      <c r="C111" s="1">
        <v>67716</v>
      </c>
      <c r="D111" s="1">
        <v>438</v>
      </c>
      <c r="E111" s="1">
        <v>3</v>
      </c>
      <c r="F111" s="1">
        <v>13</v>
      </c>
      <c r="G111" s="37"/>
      <c r="H111" s="37"/>
      <c r="I111" s="37"/>
      <c r="J111" s="37"/>
      <c r="K111" s="37"/>
      <c r="L111" s="1">
        <v>20080919</v>
      </c>
      <c r="M111" s="1">
        <v>20080921</v>
      </c>
      <c r="N111" s="26">
        <v>5</v>
      </c>
      <c r="O111" s="68">
        <v>0.4756944444444444</v>
      </c>
      <c r="P111" s="11">
        <v>45.3</v>
      </c>
      <c r="Q111" s="9">
        <v>99.51</v>
      </c>
      <c r="R111" s="1">
        <v>-30</v>
      </c>
      <c r="S111" s="18">
        <v>10320</v>
      </c>
      <c r="T111" s="1">
        <v>-30</v>
      </c>
      <c r="U111" s="18">
        <v>22400</v>
      </c>
      <c r="V111" s="9" t="s">
        <v>41</v>
      </c>
      <c r="X111" s="1">
        <v>438</v>
      </c>
      <c r="Y111" s="4" t="s">
        <v>110</v>
      </c>
      <c r="Z111" s="4">
        <v>48.83</v>
      </c>
      <c r="AA111" s="52">
        <f t="shared" si="3"/>
        <v>103.78865451566662</v>
      </c>
      <c r="AB111" s="1" t="s">
        <v>186</v>
      </c>
    </row>
    <row r="112" spans="1:28" ht="12.75">
      <c r="A112" s="25"/>
      <c r="B112" s="1" t="s">
        <v>35</v>
      </c>
      <c r="C112" s="1">
        <v>67622</v>
      </c>
      <c r="D112" s="1">
        <v>438</v>
      </c>
      <c r="E112" s="1">
        <v>4</v>
      </c>
      <c r="F112" s="1" t="s">
        <v>45</v>
      </c>
      <c r="G112" s="37"/>
      <c r="H112" s="37"/>
      <c r="I112" s="37"/>
      <c r="J112" s="37"/>
      <c r="K112" s="37"/>
      <c r="L112" s="1">
        <v>20080801</v>
      </c>
      <c r="M112" s="1">
        <v>20080803</v>
      </c>
      <c r="N112" s="41">
        <v>7.75</v>
      </c>
      <c r="O112" s="43">
        <v>0.5208333333333334</v>
      </c>
      <c r="P112" s="10">
        <v>43.4</v>
      </c>
      <c r="Q112" s="10">
        <v>113.8</v>
      </c>
      <c r="R112" s="1">
        <v>-30</v>
      </c>
      <c r="S112" s="19">
        <v>10500</v>
      </c>
      <c r="T112" s="1">
        <v>-30</v>
      </c>
      <c r="U112" s="19">
        <v>26400</v>
      </c>
      <c r="V112" s="10" t="s">
        <v>41</v>
      </c>
      <c r="W112" s="50" t="s">
        <v>46</v>
      </c>
      <c r="X112" s="1">
        <v>438</v>
      </c>
      <c r="Y112" s="4" t="s">
        <v>110</v>
      </c>
      <c r="Z112" s="4">
        <v>48.83</v>
      </c>
      <c r="AA112" s="52">
        <f t="shared" si="3"/>
        <v>133.0534507474913</v>
      </c>
      <c r="AB112" s="4" t="s">
        <v>187</v>
      </c>
    </row>
    <row r="113" spans="1:28" ht="12.75">
      <c r="A113" s="25"/>
      <c r="B113" s="1" t="s">
        <v>35</v>
      </c>
      <c r="C113" s="1">
        <v>67625</v>
      </c>
      <c r="D113" s="1">
        <v>438</v>
      </c>
      <c r="E113" s="1">
        <v>4</v>
      </c>
      <c r="F113" s="1" t="s">
        <v>49</v>
      </c>
      <c r="G113" s="37"/>
      <c r="H113" s="37"/>
      <c r="I113" s="37"/>
      <c r="J113" s="37"/>
      <c r="K113" s="37"/>
      <c r="L113" s="1">
        <v>20080811</v>
      </c>
      <c r="M113" s="1">
        <v>20080812</v>
      </c>
      <c r="N113" s="41">
        <v>7.75</v>
      </c>
      <c r="O113" s="43">
        <v>0.5104166666666666</v>
      </c>
      <c r="P113" s="10">
        <v>42</v>
      </c>
      <c r="Q113" s="10">
        <v>104.9</v>
      </c>
      <c r="R113" s="1">
        <v>-30</v>
      </c>
      <c r="S113" s="19">
        <v>15500</v>
      </c>
      <c r="T113" s="1">
        <v>-30</v>
      </c>
      <c r="U113" s="19">
        <v>22500</v>
      </c>
      <c r="V113" s="10" t="s">
        <v>41</v>
      </c>
      <c r="W113" s="50" t="s">
        <v>46</v>
      </c>
      <c r="X113" s="1">
        <v>438</v>
      </c>
      <c r="Y113" s="4" t="s">
        <v>110</v>
      </c>
      <c r="Z113" s="4">
        <v>48.83</v>
      </c>
      <c r="AA113" s="52">
        <f t="shared" si="3"/>
        <v>114.82695064509525</v>
      </c>
      <c r="AB113" s="4" t="s">
        <v>187</v>
      </c>
    </row>
    <row r="114" spans="1:28" ht="12.75">
      <c r="A114" s="25"/>
      <c r="B114" s="4" t="s">
        <v>35</v>
      </c>
      <c r="C114" s="4">
        <v>67657</v>
      </c>
      <c r="D114" s="4">
        <v>438</v>
      </c>
      <c r="E114" s="4">
        <v>5</v>
      </c>
      <c r="F114" s="4" t="s">
        <v>71</v>
      </c>
      <c r="G114" s="37"/>
      <c r="H114" s="37"/>
      <c r="I114" s="37"/>
      <c r="J114" s="37"/>
      <c r="K114" s="37"/>
      <c r="L114" s="4">
        <v>20080825</v>
      </c>
      <c r="M114" s="4">
        <v>20080826</v>
      </c>
      <c r="N114" s="26">
        <v>7.75</v>
      </c>
      <c r="O114" s="43">
        <v>0.5</v>
      </c>
      <c r="P114" s="11">
        <v>48.9</v>
      </c>
      <c r="Q114" s="9">
        <v>109</v>
      </c>
      <c r="R114" s="4">
        <v>-30</v>
      </c>
      <c r="S114" s="18">
        <v>14700</v>
      </c>
      <c r="T114" s="4">
        <v>-30</v>
      </c>
      <c r="U114" s="18">
        <v>26500</v>
      </c>
      <c r="V114" s="9" t="s">
        <v>41</v>
      </c>
      <c r="W114" s="50" t="s">
        <v>44</v>
      </c>
      <c r="X114" s="4">
        <v>438</v>
      </c>
      <c r="Y114" s="4" t="s">
        <v>110</v>
      </c>
      <c r="Z114" s="4">
        <v>48.83</v>
      </c>
      <c r="AA114" s="52">
        <f t="shared" si="3"/>
        <v>123.22342822035634</v>
      </c>
      <c r="AB114" s="4" t="s">
        <v>188</v>
      </c>
    </row>
    <row r="115" spans="1:28" ht="12.75">
      <c r="A115" s="25"/>
      <c r="B115" s="1" t="s">
        <v>35</v>
      </c>
      <c r="C115" s="1">
        <v>67661</v>
      </c>
      <c r="D115" s="1">
        <v>438</v>
      </c>
      <c r="E115" s="1">
        <v>5</v>
      </c>
      <c r="F115" s="1" t="s">
        <v>76</v>
      </c>
      <c r="G115" s="37"/>
      <c r="H115" s="37"/>
      <c r="I115" s="37"/>
      <c r="J115" s="37"/>
      <c r="K115" s="37"/>
      <c r="L115" s="1">
        <v>20080908</v>
      </c>
      <c r="M115" s="1">
        <v>20080909</v>
      </c>
      <c r="N115" s="41">
        <v>7.75</v>
      </c>
      <c r="O115" s="43">
        <v>0.5</v>
      </c>
      <c r="P115" s="12">
        <v>44.8</v>
      </c>
      <c r="Q115" s="10">
        <v>100.2</v>
      </c>
      <c r="R115" s="1">
        <v>-30</v>
      </c>
      <c r="S115" s="19">
        <v>9300</v>
      </c>
      <c r="T115" s="1">
        <v>-30</v>
      </c>
      <c r="U115" s="19">
        <v>23300</v>
      </c>
      <c r="V115" s="10" t="s">
        <v>41</v>
      </c>
      <c r="W115" s="50" t="s">
        <v>44</v>
      </c>
      <c r="X115" s="1">
        <v>438</v>
      </c>
      <c r="Y115" s="4" t="s">
        <v>110</v>
      </c>
      <c r="Z115" s="4">
        <v>48.83</v>
      </c>
      <c r="AA115" s="52">
        <f t="shared" si="3"/>
        <v>105.20172025394226</v>
      </c>
      <c r="AB115" s="4" t="s">
        <v>188</v>
      </c>
    </row>
    <row r="116" spans="1:28" ht="12.75">
      <c r="A116" s="25"/>
      <c r="B116" s="1" t="s">
        <v>142</v>
      </c>
      <c r="C116" s="1">
        <v>67790</v>
      </c>
      <c r="D116" s="1">
        <v>438</v>
      </c>
      <c r="E116" s="1" t="s">
        <v>143</v>
      </c>
      <c r="F116" s="1" t="s">
        <v>144</v>
      </c>
      <c r="G116" s="37">
        <v>9</v>
      </c>
      <c r="H116" s="37" t="s">
        <v>145</v>
      </c>
      <c r="I116" s="37" t="s">
        <v>37</v>
      </c>
      <c r="J116" s="37">
        <v>26</v>
      </c>
      <c r="K116" s="37" t="s">
        <v>146</v>
      </c>
      <c r="L116" s="63">
        <v>39657</v>
      </c>
      <c r="M116" s="63">
        <v>39659</v>
      </c>
      <c r="N116" s="10">
        <v>6.5</v>
      </c>
      <c r="O116" s="67">
        <v>12</v>
      </c>
      <c r="P116" s="10">
        <v>51.67</v>
      </c>
      <c r="Q116" s="10">
        <v>172.1</v>
      </c>
      <c r="R116" s="1">
        <v>-30</v>
      </c>
      <c r="S116" s="2">
        <v>6863</v>
      </c>
      <c r="T116" s="1">
        <v>-30</v>
      </c>
      <c r="U116" s="10">
        <v>46974</v>
      </c>
      <c r="V116" s="10" t="s">
        <v>147</v>
      </c>
      <c r="X116" s="1">
        <v>438</v>
      </c>
      <c r="Y116" s="4" t="s">
        <v>110</v>
      </c>
      <c r="Z116" s="4">
        <v>48.83</v>
      </c>
      <c r="AA116" s="52">
        <f t="shared" si="3"/>
        <v>252.44726602498466</v>
      </c>
      <c r="AB116" s="1" t="s">
        <v>189</v>
      </c>
    </row>
    <row r="117" spans="1:28" ht="12.75">
      <c r="A117" s="6"/>
      <c r="B117" s="6" t="s">
        <v>142</v>
      </c>
      <c r="C117" s="6">
        <v>67794</v>
      </c>
      <c r="D117" s="6">
        <v>438</v>
      </c>
      <c r="E117" s="6" t="s">
        <v>143</v>
      </c>
      <c r="F117" s="6" t="s">
        <v>152</v>
      </c>
      <c r="G117" s="39"/>
      <c r="H117" s="39"/>
      <c r="I117" s="39"/>
      <c r="J117" s="39"/>
      <c r="K117" s="39"/>
      <c r="L117" s="64">
        <v>39680</v>
      </c>
      <c r="M117" s="64">
        <v>39682</v>
      </c>
      <c r="N117" s="14">
        <v>6.5</v>
      </c>
      <c r="O117" s="70">
        <v>23</v>
      </c>
      <c r="P117" s="14">
        <v>44.45</v>
      </c>
      <c r="Q117" s="14">
        <v>123.6</v>
      </c>
      <c r="R117" s="6">
        <v>-30</v>
      </c>
      <c r="S117" s="3">
        <v>9473</v>
      </c>
      <c r="T117" s="6">
        <v>-30</v>
      </c>
      <c r="U117" s="14">
        <v>34660</v>
      </c>
      <c r="V117" s="14" t="s">
        <v>147</v>
      </c>
      <c r="W117" s="51" t="s">
        <v>153</v>
      </c>
      <c r="X117" s="6">
        <v>438</v>
      </c>
      <c r="Y117" s="6" t="s">
        <v>110</v>
      </c>
      <c r="Z117" s="6">
        <v>48.83</v>
      </c>
      <c r="AA117" s="73">
        <f t="shared" si="3"/>
        <v>153.12308007372516</v>
      </c>
      <c r="AB117" s="6" t="s">
        <v>189</v>
      </c>
    </row>
    <row r="118" spans="1:28" ht="12.75">
      <c r="A118" s="25"/>
      <c r="B118" s="1" t="s">
        <v>116</v>
      </c>
      <c r="C118" s="32">
        <v>67642</v>
      </c>
      <c r="D118" s="1">
        <v>438</v>
      </c>
      <c r="E118" s="1" t="s">
        <v>117</v>
      </c>
      <c r="F118" s="33" t="s">
        <v>133</v>
      </c>
      <c r="G118" s="37"/>
      <c r="H118" s="37"/>
      <c r="I118" s="37"/>
      <c r="J118" s="37"/>
      <c r="K118" s="37"/>
      <c r="L118" s="34">
        <v>39717</v>
      </c>
      <c r="M118" s="34">
        <v>39719</v>
      </c>
      <c r="N118" s="41">
        <v>2.25</v>
      </c>
      <c r="O118" s="43">
        <v>0.5</v>
      </c>
      <c r="P118" s="44">
        <v>47.37</v>
      </c>
      <c r="Q118" s="45">
        <v>113.69</v>
      </c>
      <c r="R118" s="35" t="s">
        <v>120</v>
      </c>
      <c r="S118" s="46">
        <v>11195</v>
      </c>
      <c r="T118" s="35" t="s">
        <v>120</v>
      </c>
      <c r="U118" s="46">
        <v>27568</v>
      </c>
      <c r="V118" s="48" t="s">
        <v>41</v>
      </c>
      <c r="W118" s="36"/>
      <c r="X118" s="1">
        <v>438</v>
      </c>
      <c r="Y118" s="4" t="s">
        <v>110</v>
      </c>
      <c r="Z118" s="4">
        <v>48.83</v>
      </c>
      <c r="AA118" s="52">
        <f t="shared" si="3"/>
        <v>132.82817939791113</v>
      </c>
      <c r="AB118" s="1" t="s">
        <v>190</v>
      </c>
    </row>
    <row r="119" spans="1:28" ht="12.75">
      <c r="A119" s="108"/>
      <c r="B119" s="4" t="s">
        <v>116</v>
      </c>
      <c r="C119" s="86">
        <v>67645</v>
      </c>
      <c r="D119" s="4">
        <v>438</v>
      </c>
      <c r="E119" s="1" t="s">
        <v>117</v>
      </c>
      <c r="F119" s="87" t="s">
        <v>179</v>
      </c>
      <c r="G119" s="89"/>
      <c r="H119" s="89"/>
      <c r="I119" s="89"/>
      <c r="J119" s="89"/>
      <c r="K119" s="89"/>
      <c r="L119" s="34">
        <v>39723</v>
      </c>
      <c r="M119" s="34">
        <v>39725</v>
      </c>
      <c r="N119" s="41">
        <v>2.25</v>
      </c>
      <c r="O119" s="88">
        <v>0.5</v>
      </c>
      <c r="P119" s="91">
        <v>45.935</v>
      </c>
      <c r="Q119" s="92">
        <v>121.76</v>
      </c>
      <c r="R119" s="35" t="s">
        <v>120</v>
      </c>
      <c r="S119" s="93">
        <v>12070</v>
      </c>
      <c r="T119" s="35" t="s">
        <v>120</v>
      </c>
      <c r="U119" s="93">
        <v>30999</v>
      </c>
      <c r="V119" s="48" t="s">
        <v>41</v>
      </c>
      <c r="W119"/>
      <c r="X119" s="1">
        <v>438</v>
      </c>
      <c r="Y119" s="4" t="s">
        <v>110</v>
      </c>
      <c r="Z119" s="4">
        <v>48.83</v>
      </c>
      <c r="AA119" s="52">
        <f t="shared" si="3"/>
        <v>149.3549047716568</v>
      </c>
      <c r="AB119" s="1" t="s">
        <v>190</v>
      </c>
    </row>
    <row r="120" spans="1:28" ht="12.75">
      <c r="A120" s="25"/>
      <c r="B120" s="1" t="s">
        <v>77</v>
      </c>
      <c r="C120" s="1">
        <v>67682</v>
      </c>
      <c r="D120" s="1">
        <v>438</v>
      </c>
      <c r="E120" s="1" t="s">
        <v>78</v>
      </c>
      <c r="F120" s="1">
        <v>1</v>
      </c>
      <c r="G120" s="37"/>
      <c r="H120" s="37"/>
      <c r="I120" s="37"/>
      <c r="J120" s="37"/>
      <c r="K120" s="37"/>
      <c r="L120" s="7" t="s">
        <v>88</v>
      </c>
      <c r="M120" s="7" t="s">
        <v>89</v>
      </c>
      <c r="N120" s="41">
        <v>10</v>
      </c>
      <c r="O120" s="67">
        <v>12</v>
      </c>
      <c r="P120" s="10">
        <v>47</v>
      </c>
      <c r="Q120" s="13">
        <v>122.994</v>
      </c>
      <c r="R120" s="16">
        <v>-30</v>
      </c>
      <c r="S120" s="20">
        <v>12377</v>
      </c>
      <c r="T120" s="16">
        <v>-30</v>
      </c>
      <c r="U120" s="20">
        <v>31100</v>
      </c>
      <c r="V120" s="23" t="s">
        <v>41</v>
      </c>
      <c r="X120" s="1">
        <v>438</v>
      </c>
      <c r="Y120" s="4" t="s">
        <v>110</v>
      </c>
      <c r="Z120" s="4">
        <v>48.83</v>
      </c>
      <c r="AA120" s="52">
        <f t="shared" si="3"/>
        <v>151.8820397296744</v>
      </c>
      <c r="AB120" s="1" t="s">
        <v>191</v>
      </c>
    </row>
    <row r="121" spans="1:28" ht="12.75">
      <c r="A121" s="25"/>
      <c r="B121" s="1" t="s">
        <v>77</v>
      </c>
      <c r="C121" s="1">
        <v>67683</v>
      </c>
      <c r="D121" s="1">
        <v>438</v>
      </c>
      <c r="E121" s="1" t="s">
        <v>78</v>
      </c>
      <c r="F121" s="1">
        <v>1</v>
      </c>
      <c r="G121" s="37"/>
      <c r="H121" s="37"/>
      <c r="I121" s="37"/>
      <c r="J121" s="37"/>
      <c r="K121" s="37"/>
      <c r="L121" s="7" t="s">
        <v>89</v>
      </c>
      <c r="M121" s="7" t="s">
        <v>90</v>
      </c>
      <c r="N121" s="41">
        <v>10</v>
      </c>
      <c r="O121" s="67">
        <v>12</v>
      </c>
      <c r="P121" s="10">
        <v>46</v>
      </c>
      <c r="Q121" s="13">
        <v>115.156</v>
      </c>
      <c r="R121" s="16">
        <v>-30</v>
      </c>
      <c r="S121" s="20">
        <v>12247</v>
      </c>
      <c r="T121" s="16">
        <v>-30</v>
      </c>
      <c r="U121" s="20">
        <v>25900</v>
      </c>
      <c r="V121" s="23" t="s">
        <v>41</v>
      </c>
      <c r="X121" s="1">
        <v>438</v>
      </c>
      <c r="Y121" s="4" t="s">
        <v>110</v>
      </c>
      <c r="Z121" s="4">
        <v>48.83</v>
      </c>
      <c r="AA121" s="52">
        <f t="shared" si="3"/>
        <v>135.83043211140694</v>
      </c>
      <c r="AB121" s="1" t="s">
        <v>191</v>
      </c>
    </row>
    <row r="122" spans="1:28" ht="12.75">
      <c r="A122" s="25"/>
      <c r="B122" s="1" t="s">
        <v>136</v>
      </c>
      <c r="C122" s="1">
        <v>67664</v>
      </c>
      <c r="D122" s="1">
        <v>438</v>
      </c>
      <c r="E122" s="1">
        <v>1</v>
      </c>
      <c r="F122" s="1">
        <v>3</v>
      </c>
      <c r="G122" s="37"/>
      <c r="H122" s="37"/>
      <c r="I122" s="37"/>
      <c r="J122" s="37"/>
      <c r="K122" s="37"/>
      <c r="L122" s="1">
        <v>20080903</v>
      </c>
      <c r="M122" s="1">
        <v>20080905</v>
      </c>
      <c r="N122" s="10">
        <v>1.5</v>
      </c>
      <c r="O122" s="68">
        <v>0.5069444444444444</v>
      </c>
      <c r="P122" s="10">
        <v>50.14</v>
      </c>
      <c r="Q122" s="10">
        <v>127</v>
      </c>
      <c r="R122" s="1">
        <v>-30</v>
      </c>
      <c r="S122" s="2">
        <v>15523</v>
      </c>
      <c r="T122" s="1">
        <v>-30</v>
      </c>
      <c r="U122" s="10">
        <v>38384</v>
      </c>
      <c r="V122" s="10" t="s">
        <v>41</v>
      </c>
      <c r="X122" s="1">
        <v>438</v>
      </c>
      <c r="Y122" s="4" t="s">
        <v>110</v>
      </c>
      <c r="Z122" s="4">
        <v>48.83</v>
      </c>
      <c r="AA122" s="52">
        <f t="shared" si="3"/>
        <v>160.08601269711244</v>
      </c>
      <c r="AB122" s="1" t="s">
        <v>192</v>
      </c>
    </row>
    <row r="123" spans="1:28" ht="12.75">
      <c r="A123" s="6"/>
      <c r="B123" s="6" t="s">
        <v>136</v>
      </c>
      <c r="C123" s="6">
        <v>67670</v>
      </c>
      <c r="D123" s="6">
        <v>438</v>
      </c>
      <c r="E123" s="6">
        <v>1</v>
      </c>
      <c r="F123" s="6">
        <v>9</v>
      </c>
      <c r="G123" s="39"/>
      <c r="H123" s="39"/>
      <c r="I123" s="39"/>
      <c r="J123" s="39"/>
      <c r="K123" s="39"/>
      <c r="L123" s="6"/>
      <c r="M123" s="6"/>
      <c r="N123" s="14"/>
      <c r="O123" s="69"/>
      <c r="P123" s="14"/>
      <c r="Q123" s="14"/>
      <c r="R123" s="6"/>
      <c r="S123" s="3"/>
      <c r="T123" s="6"/>
      <c r="U123" s="14"/>
      <c r="V123" s="14"/>
      <c r="W123" s="51"/>
      <c r="X123" s="6">
        <v>438</v>
      </c>
      <c r="Y123" s="6" t="s">
        <v>110</v>
      </c>
      <c r="Z123" s="6">
        <v>48.83</v>
      </c>
      <c r="AA123" s="73">
        <f t="shared" si="3"/>
        <v>-100</v>
      </c>
      <c r="AB123" s="6" t="s">
        <v>192</v>
      </c>
    </row>
    <row r="124" spans="1:28" ht="12.75">
      <c r="A124" s="6"/>
      <c r="B124" s="6" t="s">
        <v>136</v>
      </c>
      <c r="C124" s="6">
        <v>68608</v>
      </c>
      <c r="D124" s="6">
        <v>438</v>
      </c>
      <c r="E124" s="6"/>
      <c r="F124" s="6"/>
      <c r="G124" s="39"/>
      <c r="H124" s="39"/>
      <c r="I124" s="39"/>
      <c r="J124" s="39"/>
      <c r="K124" s="39"/>
      <c r="L124" s="6"/>
      <c r="M124" s="6"/>
      <c r="N124" s="14"/>
      <c r="O124" s="69"/>
      <c r="P124" s="14"/>
      <c r="Q124" s="14"/>
      <c r="R124" s="6"/>
      <c r="S124" s="3"/>
      <c r="T124" s="6"/>
      <c r="U124" s="14"/>
      <c r="V124" s="14"/>
      <c r="W124" s="51"/>
      <c r="X124" s="6">
        <v>438</v>
      </c>
      <c r="Y124" s="6" t="s">
        <v>110</v>
      </c>
      <c r="Z124" s="6">
        <v>48.83</v>
      </c>
      <c r="AA124" s="73">
        <f t="shared" si="3"/>
        <v>-100</v>
      </c>
      <c r="AB124" s="6"/>
    </row>
    <row r="125" spans="1:28" ht="12.75">
      <c r="A125" s="25"/>
      <c r="B125" s="1" t="s">
        <v>178</v>
      </c>
      <c r="C125" s="1">
        <v>67596</v>
      </c>
      <c r="D125" s="1">
        <v>438</v>
      </c>
      <c r="E125" s="1" t="s">
        <v>168</v>
      </c>
      <c r="F125" s="1">
        <v>173</v>
      </c>
      <c r="G125" s="37"/>
      <c r="H125" s="37"/>
      <c r="I125" s="37"/>
      <c r="J125" s="37"/>
      <c r="K125" s="37"/>
      <c r="L125" s="1">
        <v>20080829</v>
      </c>
      <c r="M125" s="1">
        <v>20080831</v>
      </c>
      <c r="N125" s="12">
        <v>3</v>
      </c>
      <c r="O125" s="68">
        <v>0.5</v>
      </c>
      <c r="P125" s="41">
        <v>40.4</v>
      </c>
      <c r="Q125" s="9">
        <v>97.89</v>
      </c>
      <c r="R125" s="4">
        <v>-30</v>
      </c>
      <c r="S125" s="5">
        <v>11000</v>
      </c>
      <c r="T125" s="4">
        <v>-30</v>
      </c>
      <c r="U125" s="9">
        <v>20700</v>
      </c>
      <c r="V125" s="10" t="s">
        <v>41</v>
      </c>
      <c r="X125" s="1">
        <v>438</v>
      </c>
      <c r="Y125" s="4" t="s">
        <v>110</v>
      </c>
      <c r="Z125" s="4">
        <v>48.83</v>
      </c>
      <c r="AA125" s="52">
        <f t="shared" si="3"/>
        <v>100.47102191275856</v>
      </c>
      <c r="AB125" s="1" t="s">
        <v>193</v>
      </c>
    </row>
    <row r="126" spans="1:28" ht="12.75">
      <c r="A126" s="25"/>
      <c r="B126" s="1" t="s">
        <v>178</v>
      </c>
      <c r="C126" s="1">
        <v>67598</v>
      </c>
      <c r="D126" s="1">
        <v>438</v>
      </c>
      <c r="E126" s="1" t="s">
        <v>168</v>
      </c>
      <c r="F126" s="1">
        <v>175</v>
      </c>
      <c r="G126" s="37"/>
      <c r="H126" s="37"/>
      <c r="I126" s="37"/>
      <c r="J126" s="37"/>
      <c r="K126" s="37"/>
      <c r="L126" s="1">
        <v>20080905</v>
      </c>
      <c r="M126" s="1">
        <v>20080907</v>
      </c>
      <c r="N126" s="12">
        <v>3</v>
      </c>
      <c r="O126" s="68">
        <v>0.4791666666666667</v>
      </c>
      <c r="P126" s="10">
        <v>40.76</v>
      </c>
      <c r="Q126" s="11">
        <v>100</v>
      </c>
      <c r="R126" s="4">
        <v>-30</v>
      </c>
      <c r="S126" s="5">
        <v>13680</v>
      </c>
      <c r="T126" s="4">
        <v>-30</v>
      </c>
      <c r="U126" s="9">
        <v>27100</v>
      </c>
      <c r="V126" s="10" t="s">
        <v>41</v>
      </c>
      <c r="X126" s="1">
        <v>438</v>
      </c>
      <c r="Y126" s="4" t="s">
        <v>110</v>
      </c>
      <c r="Z126" s="4">
        <v>48.83</v>
      </c>
      <c r="AA126" s="52">
        <f t="shared" si="3"/>
        <v>104.79213598197829</v>
      </c>
      <c r="AB126" s="1" t="s">
        <v>193</v>
      </c>
    </row>
    <row r="127" spans="1:28" ht="12.75">
      <c r="A127" s="25"/>
      <c r="B127" s="1" t="s">
        <v>178</v>
      </c>
      <c r="C127" s="1">
        <v>67604</v>
      </c>
      <c r="D127" s="1">
        <v>438</v>
      </c>
      <c r="E127" s="1" t="s">
        <v>173</v>
      </c>
      <c r="F127" s="1">
        <v>58</v>
      </c>
      <c r="G127" s="75">
        <v>10</v>
      </c>
      <c r="H127" s="37" t="s">
        <v>174</v>
      </c>
      <c r="I127" s="37" t="s">
        <v>170</v>
      </c>
      <c r="J127" s="37">
        <v>30</v>
      </c>
      <c r="K127" s="37">
        <v>31</v>
      </c>
      <c r="L127" s="1">
        <v>20080811</v>
      </c>
      <c r="M127" s="1">
        <v>20080813</v>
      </c>
      <c r="N127" s="26">
        <v>2.75</v>
      </c>
      <c r="O127" s="68">
        <v>0.4708333333333334</v>
      </c>
      <c r="P127" s="10">
        <v>60.35</v>
      </c>
      <c r="Q127" s="9">
        <v>103.2</v>
      </c>
      <c r="R127" s="4">
        <v>-30</v>
      </c>
      <c r="S127" s="5">
        <v>13200</v>
      </c>
      <c r="T127" s="4">
        <v>-30</v>
      </c>
      <c r="U127" s="9">
        <v>25980</v>
      </c>
      <c r="V127" s="10" t="s">
        <v>41</v>
      </c>
      <c r="X127" s="1">
        <v>438</v>
      </c>
      <c r="Y127" s="4" t="s">
        <v>110</v>
      </c>
      <c r="Z127" s="4">
        <v>48.83</v>
      </c>
      <c r="AA127" s="52">
        <f t="shared" si="3"/>
        <v>111.3454843334016</v>
      </c>
      <c r="AB127" s="1" t="s">
        <v>194</v>
      </c>
    </row>
    <row r="128" spans="1:28" ht="12.75">
      <c r="A128" s="25"/>
      <c r="B128" s="1" t="s">
        <v>178</v>
      </c>
      <c r="C128" s="1">
        <v>67613</v>
      </c>
      <c r="D128" s="1">
        <v>438</v>
      </c>
      <c r="E128" s="1" t="s">
        <v>173</v>
      </c>
      <c r="F128" s="1">
        <v>69</v>
      </c>
      <c r="G128" s="37"/>
      <c r="H128" s="37"/>
      <c r="I128" s="37"/>
      <c r="J128" s="37"/>
      <c r="K128" s="37"/>
      <c r="L128" s="1">
        <v>20080909</v>
      </c>
      <c r="M128" s="1">
        <v>20080911</v>
      </c>
      <c r="N128" s="26">
        <v>2.75</v>
      </c>
      <c r="O128" s="68">
        <v>0.5</v>
      </c>
      <c r="P128" s="10">
        <v>37.73</v>
      </c>
      <c r="Q128" s="9">
        <v>90.67</v>
      </c>
      <c r="R128" s="4">
        <v>-30</v>
      </c>
      <c r="S128" s="5">
        <v>10990</v>
      </c>
      <c r="T128" s="4">
        <v>-30</v>
      </c>
      <c r="U128" s="9">
        <v>19000</v>
      </c>
      <c r="V128" s="10" t="s">
        <v>41</v>
      </c>
      <c r="X128" s="1">
        <v>438</v>
      </c>
      <c r="Y128" s="4" t="s">
        <v>110</v>
      </c>
      <c r="Z128" s="4">
        <v>48.83</v>
      </c>
      <c r="AA128" s="52">
        <f t="shared" si="3"/>
        <v>85.68502969485972</v>
      </c>
      <c r="AB128" s="1" t="s">
        <v>194</v>
      </c>
    </row>
    <row r="129" spans="1:28" ht="12.75">
      <c r="A129" s="25"/>
      <c r="B129" s="1" t="s">
        <v>115</v>
      </c>
      <c r="C129" s="1">
        <v>67698</v>
      </c>
      <c r="D129" s="1" t="s">
        <v>105</v>
      </c>
      <c r="E129" s="1">
        <v>1</v>
      </c>
      <c r="F129" s="1">
        <v>10</v>
      </c>
      <c r="G129" s="37"/>
      <c r="H129" s="37"/>
      <c r="I129" s="37"/>
      <c r="J129" s="37"/>
      <c r="K129" s="37"/>
      <c r="L129" s="1">
        <v>20080827</v>
      </c>
      <c r="M129" s="1">
        <v>20080829</v>
      </c>
      <c r="N129" s="41">
        <v>0.2</v>
      </c>
      <c r="O129" s="43">
        <v>0.46875</v>
      </c>
      <c r="P129" s="11">
        <v>50</v>
      </c>
      <c r="Q129" s="9">
        <v>121.52</v>
      </c>
      <c r="R129" s="1">
        <v>-30</v>
      </c>
      <c r="S129" s="18">
        <v>17940</v>
      </c>
      <c r="T129" s="1">
        <v>-30</v>
      </c>
      <c r="U129" s="18">
        <v>44030</v>
      </c>
      <c r="V129" s="9" t="s">
        <v>41</v>
      </c>
      <c r="X129" s="1" t="s">
        <v>105</v>
      </c>
      <c r="Y129" s="4" t="s">
        <v>109</v>
      </c>
      <c r="Z129" s="4">
        <v>60.57</v>
      </c>
      <c r="AA129" s="52">
        <f t="shared" si="3"/>
        <v>100.62737328710583</v>
      </c>
      <c r="AB129" s="1" t="s">
        <v>185</v>
      </c>
    </row>
    <row r="130" spans="1:28" ht="12.75">
      <c r="A130" s="25"/>
      <c r="B130" s="1" t="s">
        <v>115</v>
      </c>
      <c r="C130" s="1">
        <v>67700</v>
      </c>
      <c r="D130" s="1" t="s">
        <v>105</v>
      </c>
      <c r="E130" s="1">
        <v>1</v>
      </c>
      <c r="F130" s="1">
        <v>12</v>
      </c>
      <c r="G130" s="37"/>
      <c r="H130" s="37"/>
      <c r="I130" s="37"/>
      <c r="J130" s="37"/>
      <c r="K130" s="37"/>
      <c r="L130" s="1">
        <v>20080831</v>
      </c>
      <c r="M130" s="1">
        <v>20080901</v>
      </c>
      <c r="N130" s="41">
        <v>0.2</v>
      </c>
      <c r="O130" s="43">
        <v>0.4930555555555556</v>
      </c>
      <c r="P130" s="11">
        <v>35.4</v>
      </c>
      <c r="Q130" s="9">
        <v>116.53</v>
      </c>
      <c r="R130" s="1">
        <v>-30</v>
      </c>
      <c r="S130" s="18">
        <v>18557</v>
      </c>
      <c r="T130" s="1">
        <v>-30</v>
      </c>
      <c r="U130" s="18">
        <v>42440</v>
      </c>
      <c r="V130" s="9" t="s">
        <v>41</v>
      </c>
      <c r="X130" s="1" t="s">
        <v>105</v>
      </c>
      <c r="Y130" s="4" t="s">
        <v>109</v>
      </c>
      <c r="Z130" s="4">
        <v>60.57</v>
      </c>
      <c r="AA130" s="52">
        <f t="shared" si="3"/>
        <v>92.38897143800561</v>
      </c>
      <c r="AB130" s="1" t="s">
        <v>185</v>
      </c>
    </row>
    <row r="131" spans="1:28" ht="12.75">
      <c r="A131" s="25"/>
      <c r="B131" s="1" t="s">
        <v>115</v>
      </c>
      <c r="C131" s="1">
        <v>67704</v>
      </c>
      <c r="D131" s="1" t="s">
        <v>105</v>
      </c>
      <c r="E131" s="1">
        <v>3</v>
      </c>
      <c r="F131" s="1">
        <v>1</v>
      </c>
      <c r="G131" s="37">
        <v>9</v>
      </c>
      <c r="H131" s="40" t="s">
        <v>138</v>
      </c>
      <c r="I131" s="37" t="s">
        <v>113</v>
      </c>
      <c r="J131" s="37">
        <v>34</v>
      </c>
      <c r="K131" s="37">
        <v>32</v>
      </c>
      <c r="L131" s="4">
        <v>20080829</v>
      </c>
      <c r="M131" s="4">
        <v>20080831</v>
      </c>
      <c r="N131" s="26">
        <v>5</v>
      </c>
      <c r="O131" s="68">
        <v>0.4791666666666667</v>
      </c>
      <c r="P131" s="11">
        <v>43.8</v>
      </c>
      <c r="Q131" s="9">
        <v>97.28</v>
      </c>
      <c r="R131" s="1">
        <v>-30</v>
      </c>
      <c r="S131" s="53">
        <v>14383</v>
      </c>
      <c r="T131" s="1">
        <v>-30</v>
      </c>
      <c r="U131" s="18">
        <v>30720</v>
      </c>
      <c r="V131" s="9" t="s">
        <v>41</v>
      </c>
      <c r="X131" s="1" t="s">
        <v>105</v>
      </c>
      <c r="Y131" s="4" t="s">
        <v>109</v>
      </c>
      <c r="Z131" s="4">
        <v>60.57</v>
      </c>
      <c r="AA131" s="52">
        <f aca="true" t="shared" si="4" ref="AA131:AA149">(Q131-Z131)*100/Z131</f>
        <v>60.60756149909196</v>
      </c>
      <c r="AB131" s="1" t="s">
        <v>186</v>
      </c>
    </row>
    <row r="132" spans="1:28" ht="12.75">
      <c r="A132" s="25"/>
      <c r="B132" s="1" t="s">
        <v>115</v>
      </c>
      <c r="C132" s="1">
        <v>67706</v>
      </c>
      <c r="D132" s="1" t="s">
        <v>105</v>
      </c>
      <c r="E132" s="1">
        <v>3</v>
      </c>
      <c r="F132" s="1">
        <v>3</v>
      </c>
      <c r="G132" s="37"/>
      <c r="H132" s="37"/>
      <c r="I132" s="37"/>
      <c r="J132" s="37"/>
      <c r="K132" s="37"/>
      <c r="L132" s="4">
        <v>20080901</v>
      </c>
      <c r="M132" s="4">
        <v>20080903</v>
      </c>
      <c r="N132" s="26">
        <v>5</v>
      </c>
      <c r="O132" s="68">
        <v>0.4791666666666667</v>
      </c>
      <c r="P132" s="11">
        <v>46.6</v>
      </c>
      <c r="Q132" s="26">
        <v>100.24</v>
      </c>
      <c r="R132" s="1">
        <v>-30</v>
      </c>
      <c r="S132" s="53">
        <v>14233</v>
      </c>
      <c r="T132" s="1">
        <v>-30</v>
      </c>
      <c r="U132" s="18">
        <v>33800</v>
      </c>
      <c r="V132" s="9" t="s">
        <v>41</v>
      </c>
      <c r="X132" s="1" t="s">
        <v>105</v>
      </c>
      <c r="Y132" s="4" t="s">
        <v>109</v>
      </c>
      <c r="Z132" s="4">
        <v>60.57</v>
      </c>
      <c r="AA132" s="52">
        <f t="shared" si="4"/>
        <v>65.49446920917946</v>
      </c>
      <c r="AB132" s="1" t="s">
        <v>186</v>
      </c>
    </row>
    <row r="133" spans="1:28" ht="12.75">
      <c r="A133" s="25"/>
      <c r="B133" s="4" t="s">
        <v>35</v>
      </c>
      <c r="C133" s="4">
        <v>67620</v>
      </c>
      <c r="D133" s="4" t="s">
        <v>105</v>
      </c>
      <c r="E133" s="4">
        <v>4</v>
      </c>
      <c r="F133" s="4" t="s">
        <v>40</v>
      </c>
      <c r="G133" s="37"/>
      <c r="H133" s="37"/>
      <c r="I133" s="37"/>
      <c r="J133" s="37"/>
      <c r="K133" s="37"/>
      <c r="L133" s="4">
        <v>20080728</v>
      </c>
      <c r="M133" s="4">
        <v>20080729</v>
      </c>
      <c r="N133" s="26">
        <v>7.75</v>
      </c>
      <c r="O133" s="43">
        <v>0.5104166666666666</v>
      </c>
      <c r="P133" s="9">
        <v>49.3</v>
      </c>
      <c r="Q133" s="9">
        <v>124.2</v>
      </c>
      <c r="R133" s="4">
        <v>-30</v>
      </c>
      <c r="S133" s="18">
        <v>19300</v>
      </c>
      <c r="T133" s="4">
        <v>-30</v>
      </c>
      <c r="U133" s="18">
        <v>47000</v>
      </c>
      <c r="V133" s="10" t="s">
        <v>41</v>
      </c>
      <c r="W133" s="50" t="s">
        <v>42</v>
      </c>
      <c r="X133" s="4" t="s">
        <v>105</v>
      </c>
      <c r="Y133" s="4" t="s">
        <v>109</v>
      </c>
      <c r="Z133" s="4">
        <v>60.57</v>
      </c>
      <c r="AA133" s="52">
        <f t="shared" si="4"/>
        <v>105.0520059435364</v>
      </c>
      <c r="AB133" s="4" t="s">
        <v>187</v>
      </c>
    </row>
    <row r="134" spans="1:28" ht="12.75">
      <c r="A134" s="25"/>
      <c r="B134" s="1" t="s">
        <v>35</v>
      </c>
      <c r="C134" s="1">
        <v>67632</v>
      </c>
      <c r="D134" s="1" t="s">
        <v>105</v>
      </c>
      <c r="E134" s="1">
        <v>4</v>
      </c>
      <c r="F134" s="1" t="s">
        <v>56</v>
      </c>
      <c r="G134" s="37"/>
      <c r="H134" s="37"/>
      <c r="I134" s="37"/>
      <c r="J134" s="37"/>
      <c r="K134" s="37"/>
      <c r="L134" s="1">
        <v>20080904</v>
      </c>
      <c r="M134" s="1">
        <v>20080905</v>
      </c>
      <c r="N134" s="10">
        <v>7.75</v>
      </c>
      <c r="O134" s="66">
        <v>0.5</v>
      </c>
      <c r="P134" s="10">
        <v>53.6</v>
      </c>
      <c r="Q134" s="10">
        <v>145.1</v>
      </c>
      <c r="R134" s="1">
        <v>-30</v>
      </c>
      <c r="S134" s="19">
        <v>14700</v>
      </c>
      <c r="T134" s="1">
        <v>-30</v>
      </c>
      <c r="U134" s="19">
        <v>57300</v>
      </c>
      <c r="V134" s="10" t="s">
        <v>41</v>
      </c>
      <c r="W134" s="50" t="s">
        <v>166</v>
      </c>
      <c r="X134" s="1" t="s">
        <v>105</v>
      </c>
      <c r="Y134" s="4" t="s">
        <v>109</v>
      </c>
      <c r="Z134" s="4">
        <v>60.57</v>
      </c>
      <c r="AA134" s="52">
        <f t="shared" si="4"/>
        <v>139.55753673435694</v>
      </c>
      <c r="AB134" s="4" t="s">
        <v>187</v>
      </c>
    </row>
    <row r="135" spans="1:28" ht="12.75">
      <c r="A135" s="25"/>
      <c r="B135" s="1" t="s">
        <v>35</v>
      </c>
      <c r="C135" s="1">
        <v>67654</v>
      </c>
      <c r="D135" s="1" t="s">
        <v>105</v>
      </c>
      <c r="E135" s="1">
        <v>5</v>
      </c>
      <c r="F135" s="1" t="s">
        <v>66</v>
      </c>
      <c r="G135" s="37"/>
      <c r="H135" s="37"/>
      <c r="I135" s="37"/>
      <c r="J135" s="37"/>
      <c r="K135" s="37"/>
      <c r="L135" s="1">
        <v>20080811</v>
      </c>
      <c r="M135" s="1">
        <v>20080812</v>
      </c>
      <c r="N135" s="41">
        <v>7.75</v>
      </c>
      <c r="O135" s="43">
        <v>0.4791666666666667</v>
      </c>
      <c r="P135" s="12">
        <v>48</v>
      </c>
      <c r="Q135" s="10">
        <v>122</v>
      </c>
      <c r="R135" s="1">
        <v>-30</v>
      </c>
      <c r="S135" s="19">
        <v>16000</v>
      </c>
      <c r="T135" s="1">
        <v>-30</v>
      </c>
      <c r="U135" s="19">
        <v>41100</v>
      </c>
      <c r="V135" s="10" t="s">
        <v>41</v>
      </c>
      <c r="W135" s="49" t="s">
        <v>67</v>
      </c>
      <c r="X135" s="1" t="s">
        <v>105</v>
      </c>
      <c r="Y135" s="4" t="s">
        <v>109</v>
      </c>
      <c r="Z135" s="4">
        <v>60.57</v>
      </c>
      <c r="AA135" s="52">
        <f t="shared" si="4"/>
        <v>101.41984480766055</v>
      </c>
      <c r="AB135" s="4" t="s">
        <v>188</v>
      </c>
    </row>
    <row r="136" spans="1:28" ht="12.75">
      <c r="A136" s="25"/>
      <c r="B136" s="1" t="s">
        <v>35</v>
      </c>
      <c r="C136" s="1">
        <v>67656</v>
      </c>
      <c r="D136" s="1" t="s">
        <v>105</v>
      </c>
      <c r="E136" s="1">
        <v>5</v>
      </c>
      <c r="F136" s="1" t="s">
        <v>70</v>
      </c>
      <c r="G136" s="37"/>
      <c r="H136" s="37"/>
      <c r="I136" s="37"/>
      <c r="J136" s="37"/>
      <c r="K136" s="37"/>
      <c r="L136" s="1">
        <v>20080821</v>
      </c>
      <c r="M136" s="1">
        <v>20080822</v>
      </c>
      <c r="N136" s="41">
        <v>7.75</v>
      </c>
      <c r="O136" s="43">
        <v>0.5104166666666666</v>
      </c>
      <c r="P136" s="12">
        <v>51.2</v>
      </c>
      <c r="Q136" s="10">
        <v>127.5</v>
      </c>
      <c r="R136" s="1">
        <v>-30</v>
      </c>
      <c r="S136" s="19">
        <v>16000</v>
      </c>
      <c r="T136" s="1">
        <v>-30</v>
      </c>
      <c r="U136" s="19">
        <v>46200</v>
      </c>
      <c r="V136" s="10" t="s">
        <v>41</v>
      </c>
      <c r="W136" s="49" t="s">
        <v>64</v>
      </c>
      <c r="X136" s="1" t="s">
        <v>105</v>
      </c>
      <c r="Y136" s="4" t="s">
        <v>109</v>
      </c>
      <c r="Z136" s="4">
        <v>60.57</v>
      </c>
      <c r="AA136" s="52">
        <f t="shared" si="4"/>
        <v>110.50024764735019</v>
      </c>
      <c r="AB136" s="4" t="s">
        <v>188</v>
      </c>
    </row>
    <row r="137" spans="1:28" ht="12.75">
      <c r="A137" s="25"/>
      <c r="B137" s="1" t="s">
        <v>142</v>
      </c>
      <c r="C137" s="1">
        <v>67792</v>
      </c>
      <c r="D137" s="1" t="s">
        <v>105</v>
      </c>
      <c r="E137" s="1" t="s">
        <v>143</v>
      </c>
      <c r="F137" s="1" t="s">
        <v>149</v>
      </c>
      <c r="G137" s="37"/>
      <c r="H137" s="37"/>
      <c r="I137" s="37"/>
      <c r="J137" s="37"/>
      <c r="K137" s="37"/>
      <c r="L137" s="63">
        <v>39673</v>
      </c>
      <c r="M137" s="63">
        <v>39675</v>
      </c>
      <c r="N137" s="10">
        <v>6.5</v>
      </c>
      <c r="O137" s="67">
        <v>12</v>
      </c>
      <c r="P137" s="10">
        <v>47.63</v>
      </c>
      <c r="Q137" s="10">
        <v>106.9</v>
      </c>
      <c r="R137" s="1">
        <v>-30</v>
      </c>
      <c r="S137" s="2">
        <v>16180</v>
      </c>
      <c r="T137" s="1">
        <v>-30</v>
      </c>
      <c r="U137" s="10">
        <v>36767</v>
      </c>
      <c r="V137" s="10" t="s">
        <v>147</v>
      </c>
      <c r="W137" s="49" t="s">
        <v>150</v>
      </c>
      <c r="X137" s="1" t="s">
        <v>105</v>
      </c>
      <c r="Y137" s="4" t="s">
        <v>109</v>
      </c>
      <c r="Z137" s="4">
        <v>60.57</v>
      </c>
      <c r="AA137" s="52">
        <f t="shared" si="4"/>
        <v>76.49001155687635</v>
      </c>
      <c r="AB137" s="1" t="s">
        <v>189</v>
      </c>
    </row>
    <row r="138" spans="1:28" ht="12.75">
      <c r="A138" s="25"/>
      <c r="B138" s="1" t="s">
        <v>142</v>
      </c>
      <c r="C138" s="1">
        <v>67801</v>
      </c>
      <c r="D138" s="1" t="s">
        <v>105</v>
      </c>
      <c r="E138" s="1" t="s">
        <v>143</v>
      </c>
      <c r="F138" s="1" t="s">
        <v>161</v>
      </c>
      <c r="G138" s="37"/>
      <c r="H138" s="37"/>
      <c r="I138" s="37"/>
      <c r="J138" s="37"/>
      <c r="K138" s="37"/>
      <c r="L138" s="63">
        <v>39713</v>
      </c>
      <c r="M138" s="63">
        <v>39715</v>
      </c>
      <c r="N138" s="10">
        <v>6.5</v>
      </c>
      <c r="O138" s="67">
        <v>12</v>
      </c>
      <c r="P138" s="10">
        <v>62.37</v>
      </c>
      <c r="Q138" s="10">
        <v>123.9</v>
      </c>
      <c r="R138" s="1">
        <v>-30</v>
      </c>
      <c r="S138" s="2">
        <v>43061</v>
      </c>
      <c r="T138" s="1">
        <v>-30</v>
      </c>
      <c r="U138" s="10">
        <v>171072</v>
      </c>
      <c r="V138" s="10" t="s">
        <v>156</v>
      </c>
      <c r="X138" s="1" t="s">
        <v>105</v>
      </c>
      <c r="Y138" s="4" t="s">
        <v>109</v>
      </c>
      <c r="Z138" s="4">
        <v>60.57</v>
      </c>
      <c r="AA138" s="52">
        <f t="shared" si="4"/>
        <v>104.55671124318971</v>
      </c>
      <c r="AB138" s="1" t="s">
        <v>189</v>
      </c>
    </row>
    <row r="139" spans="1:28" ht="12.75">
      <c r="A139" s="25"/>
      <c r="B139" s="1" t="s">
        <v>116</v>
      </c>
      <c r="C139" s="32">
        <v>67644</v>
      </c>
      <c r="D139" s="1" t="s">
        <v>105</v>
      </c>
      <c r="E139" s="1" t="s">
        <v>117</v>
      </c>
      <c r="F139" s="33" t="s">
        <v>135</v>
      </c>
      <c r="G139" s="37"/>
      <c r="H139" s="37"/>
      <c r="I139" s="37"/>
      <c r="J139" s="37"/>
      <c r="K139" s="37"/>
      <c r="L139" s="34">
        <v>39721</v>
      </c>
      <c r="M139" s="34">
        <v>39723</v>
      </c>
      <c r="N139" s="41">
        <v>2.25</v>
      </c>
      <c r="O139" s="43">
        <v>0.5</v>
      </c>
      <c r="P139" s="44">
        <v>50.63</v>
      </c>
      <c r="Q139" s="45">
        <v>120.35</v>
      </c>
      <c r="R139" s="35" t="s">
        <v>120</v>
      </c>
      <c r="S139" s="46">
        <v>17180</v>
      </c>
      <c r="T139" s="35" t="s">
        <v>120</v>
      </c>
      <c r="U139" s="46">
        <v>48098</v>
      </c>
      <c r="V139" s="48" t="s">
        <v>41</v>
      </c>
      <c r="W139" s="36"/>
      <c r="X139" s="1" t="s">
        <v>105</v>
      </c>
      <c r="Y139" s="4" t="s">
        <v>109</v>
      </c>
      <c r="Z139" s="4">
        <v>60.57</v>
      </c>
      <c r="AA139" s="52">
        <f t="shared" si="4"/>
        <v>98.69572395575366</v>
      </c>
      <c r="AB139" s="1" t="s">
        <v>190</v>
      </c>
    </row>
    <row r="140" spans="1:28" ht="12.75">
      <c r="A140" s="108"/>
      <c r="B140" s="4" t="s">
        <v>116</v>
      </c>
      <c r="C140" s="86">
        <v>67646</v>
      </c>
      <c r="D140" s="90" t="s">
        <v>105</v>
      </c>
      <c r="E140" s="1" t="s">
        <v>117</v>
      </c>
      <c r="F140" s="87" t="s">
        <v>180</v>
      </c>
      <c r="G140" s="89"/>
      <c r="H140" s="89"/>
      <c r="I140" s="89"/>
      <c r="J140" s="89"/>
      <c r="K140" s="89"/>
      <c r="L140" s="34">
        <v>39725</v>
      </c>
      <c r="M140" s="34">
        <v>39727</v>
      </c>
      <c r="N140" s="41">
        <v>2.25</v>
      </c>
      <c r="O140" s="88">
        <v>0.5</v>
      </c>
      <c r="P140" s="91">
        <v>46.67</v>
      </c>
      <c r="Q140" s="92">
        <v>111.55</v>
      </c>
      <c r="R140" s="35" t="s">
        <v>120</v>
      </c>
      <c r="S140" s="93">
        <v>15814</v>
      </c>
      <c r="T140" s="35" t="s">
        <v>120</v>
      </c>
      <c r="U140" s="93">
        <v>39028</v>
      </c>
      <c r="V140" s="48" t="s">
        <v>41</v>
      </c>
      <c r="W140"/>
      <c r="X140" s="90" t="s">
        <v>105</v>
      </c>
      <c r="Y140" s="4" t="s">
        <v>109</v>
      </c>
      <c r="Z140" s="4">
        <v>60.57</v>
      </c>
      <c r="AA140" s="52">
        <f t="shared" si="4"/>
        <v>84.16707941225029</v>
      </c>
      <c r="AB140" s="1" t="s">
        <v>190</v>
      </c>
    </row>
    <row r="141" spans="1:28" ht="12.75">
      <c r="A141" s="25"/>
      <c r="B141" s="1" t="s">
        <v>77</v>
      </c>
      <c r="C141" s="1">
        <v>67679</v>
      </c>
      <c r="D141" s="1" t="s">
        <v>105</v>
      </c>
      <c r="E141" s="1" t="s">
        <v>78</v>
      </c>
      <c r="F141" s="1">
        <v>1</v>
      </c>
      <c r="G141" s="37"/>
      <c r="H141" s="37"/>
      <c r="I141" s="37"/>
      <c r="J141" s="37"/>
      <c r="K141" s="37"/>
      <c r="L141" s="7" t="s">
        <v>84</v>
      </c>
      <c r="M141" s="7" t="s">
        <v>85</v>
      </c>
      <c r="N141" s="41">
        <v>10</v>
      </c>
      <c r="O141" s="67">
        <v>12</v>
      </c>
      <c r="P141" s="10">
        <v>51</v>
      </c>
      <c r="Q141" s="13">
        <v>120.579</v>
      </c>
      <c r="R141" s="16">
        <v>-30</v>
      </c>
      <c r="S141" s="20">
        <v>20462</v>
      </c>
      <c r="T141" s="16">
        <v>-30</v>
      </c>
      <c r="U141" s="20">
        <v>45400</v>
      </c>
      <c r="V141" s="23" t="s">
        <v>41</v>
      </c>
      <c r="X141" s="1" t="s">
        <v>105</v>
      </c>
      <c r="Y141" s="4" t="s">
        <v>109</v>
      </c>
      <c r="Z141" s="4">
        <v>60.57</v>
      </c>
      <c r="AA141" s="52">
        <f t="shared" si="4"/>
        <v>99.07379891035166</v>
      </c>
      <c r="AB141" s="1" t="s">
        <v>191</v>
      </c>
    </row>
    <row r="142" spans="1:28" ht="12.75">
      <c r="A142" s="6"/>
      <c r="B142" s="6" t="s">
        <v>77</v>
      </c>
      <c r="C142" s="6">
        <v>67686</v>
      </c>
      <c r="D142" s="6" t="s">
        <v>105</v>
      </c>
      <c r="E142" s="6" t="s">
        <v>78</v>
      </c>
      <c r="F142" s="6">
        <v>1</v>
      </c>
      <c r="G142" s="39"/>
      <c r="H142" s="39"/>
      <c r="I142" s="39"/>
      <c r="J142" s="39"/>
      <c r="K142" s="39"/>
      <c r="L142" s="8" t="s">
        <v>97</v>
      </c>
      <c r="M142" s="8" t="s">
        <v>98</v>
      </c>
      <c r="N142" s="42">
        <v>10</v>
      </c>
      <c r="O142" s="14">
        <v>14</v>
      </c>
      <c r="P142" s="14">
        <v>50</v>
      </c>
      <c r="Q142" s="15">
        <v>101.1</v>
      </c>
      <c r="R142" s="17">
        <v>-30</v>
      </c>
      <c r="S142" s="21">
        <v>18148</v>
      </c>
      <c r="T142" s="17">
        <v>-30</v>
      </c>
      <c r="U142" s="21">
        <v>36100</v>
      </c>
      <c r="V142" s="24" t="s">
        <v>41</v>
      </c>
      <c r="W142" s="51" t="s">
        <v>99</v>
      </c>
      <c r="X142" s="6" t="s">
        <v>105</v>
      </c>
      <c r="Y142" s="6" t="s">
        <v>109</v>
      </c>
      <c r="Z142" s="6">
        <v>60.57</v>
      </c>
      <c r="AA142" s="73">
        <f t="shared" si="4"/>
        <v>66.91431401684001</v>
      </c>
      <c r="AB142" s="6" t="s">
        <v>191</v>
      </c>
    </row>
    <row r="143" spans="1:28" ht="12.75">
      <c r="A143" s="25"/>
      <c r="B143" s="1" t="s">
        <v>136</v>
      </c>
      <c r="C143" s="1">
        <v>67665</v>
      </c>
      <c r="D143" s="1" t="s">
        <v>105</v>
      </c>
      <c r="E143" s="1">
        <v>1</v>
      </c>
      <c r="F143" s="1">
        <v>4</v>
      </c>
      <c r="G143" s="37"/>
      <c r="H143" s="37"/>
      <c r="I143" s="37"/>
      <c r="J143" s="37"/>
      <c r="K143" s="37"/>
      <c r="L143" s="1">
        <v>20080905</v>
      </c>
      <c r="M143" s="1">
        <v>20080907</v>
      </c>
      <c r="N143" s="10">
        <v>1.5</v>
      </c>
      <c r="O143" s="68">
        <v>0.5104166666666666</v>
      </c>
      <c r="P143" s="10">
        <v>50.76</v>
      </c>
      <c r="Q143" s="10">
        <v>125.8</v>
      </c>
      <c r="R143" s="1">
        <v>-30</v>
      </c>
      <c r="S143" s="2">
        <v>11100</v>
      </c>
      <c r="T143" s="1">
        <v>-30</v>
      </c>
      <c r="U143" s="10">
        <v>49134</v>
      </c>
      <c r="V143" s="10" t="s">
        <v>41</v>
      </c>
      <c r="X143" s="1" t="s">
        <v>105</v>
      </c>
      <c r="Y143" s="4" t="s">
        <v>109</v>
      </c>
      <c r="Z143" s="4">
        <v>60.57</v>
      </c>
      <c r="AA143" s="52">
        <f t="shared" si="4"/>
        <v>107.69357767871882</v>
      </c>
      <c r="AB143" s="1" t="s">
        <v>192</v>
      </c>
    </row>
    <row r="144" spans="1:28" ht="12.75">
      <c r="A144" s="6"/>
      <c r="B144" s="6" t="s">
        <v>136</v>
      </c>
      <c r="C144" s="6">
        <v>67669</v>
      </c>
      <c r="D144" s="6" t="s">
        <v>105</v>
      </c>
      <c r="E144" s="6">
        <v>1</v>
      </c>
      <c r="F144" s="6">
        <v>8</v>
      </c>
      <c r="G144" s="39"/>
      <c r="H144" s="39"/>
      <c r="I144" s="39"/>
      <c r="J144" s="39"/>
      <c r="K144" s="39"/>
      <c r="L144" s="6"/>
      <c r="M144" s="6"/>
      <c r="N144" s="14"/>
      <c r="O144" s="69"/>
      <c r="P144" s="14"/>
      <c r="Q144" s="14"/>
      <c r="R144" s="6"/>
      <c r="S144" s="3"/>
      <c r="T144" s="6"/>
      <c r="U144" s="14"/>
      <c r="V144" s="14"/>
      <c r="W144" s="51"/>
      <c r="X144" s="6" t="s">
        <v>105</v>
      </c>
      <c r="Y144" s="6" t="s">
        <v>109</v>
      </c>
      <c r="Z144" s="6">
        <v>60.57</v>
      </c>
      <c r="AA144" s="73">
        <f t="shared" si="4"/>
        <v>-100</v>
      </c>
      <c r="AB144" s="6" t="s">
        <v>192</v>
      </c>
    </row>
    <row r="145" spans="1:28" ht="12.75">
      <c r="A145" s="6"/>
      <c r="B145" s="6" t="s">
        <v>136</v>
      </c>
      <c r="C145" s="6">
        <v>68607</v>
      </c>
      <c r="D145" s="6" t="s">
        <v>105</v>
      </c>
      <c r="E145" s="6"/>
      <c r="F145" s="6"/>
      <c r="G145" s="39"/>
      <c r="H145" s="39"/>
      <c r="I145" s="39"/>
      <c r="J145" s="39"/>
      <c r="K145" s="39"/>
      <c r="L145" s="6"/>
      <c r="M145" s="6"/>
      <c r="N145" s="14"/>
      <c r="O145" s="69"/>
      <c r="P145" s="14"/>
      <c r="Q145" s="14"/>
      <c r="R145" s="6"/>
      <c r="S145" s="3"/>
      <c r="T145" s="6"/>
      <c r="U145" s="14"/>
      <c r="V145" s="14"/>
      <c r="W145" s="51"/>
      <c r="X145" s="6" t="s">
        <v>105</v>
      </c>
      <c r="Y145" s="6" t="s">
        <v>109</v>
      </c>
      <c r="Z145" s="6">
        <v>60.57</v>
      </c>
      <c r="AA145" s="73">
        <f t="shared" si="4"/>
        <v>-100</v>
      </c>
      <c r="AB145" s="6"/>
    </row>
    <row r="146" spans="1:28" ht="12.75">
      <c r="A146" s="25"/>
      <c r="B146" s="1" t="s">
        <v>178</v>
      </c>
      <c r="C146" s="1">
        <v>67589</v>
      </c>
      <c r="D146" s="1" t="s">
        <v>105</v>
      </c>
      <c r="E146" s="1" t="s">
        <v>168</v>
      </c>
      <c r="F146" s="1">
        <v>167</v>
      </c>
      <c r="G146" s="37"/>
      <c r="H146" s="37"/>
      <c r="I146" s="37"/>
      <c r="J146" s="37"/>
      <c r="K146" s="37"/>
      <c r="L146" s="1">
        <v>20080814</v>
      </c>
      <c r="M146" s="1">
        <v>20080816</v>
      </c>
      <c r="N146" s="12">
        <v>3</v>
      </c>
      <c r="O146" s="68">
        <v>0.4583333333333333</v>
      </c>
      <c r="P146" s="10">
        <v>44.82</v>
      </c>
      <c r="Q146" s="10">
        <v>108.8</v>
      </c>
      <c r="R146" s="1">
        <v>-30</v>
      </c>
      <c r="S146" s="2">
        <v>19010</v>
      </c>
      <c r="T146" s="1">
        <v>-30</v>
      </c>
      <c r="U146" s="10">
        <v>47200</v>
      </c>
      <c r="V146" s="10" t="s">
        <v>41</v>
      </c>
      <c r="X146" s="1" t="s">
        <v>105</v>
      </c>
      <c r="Y146" s="4" t="s">
        <v>109</v>
      </c>
      <c r="Z146" s="4">
        <v>60.57</v>
      </c>
      <c r="AA146" s="52">
        <f t="shared" si="4"/>
        <v>79.62687799240548</v>
      </c>
      <c r="AB146" s="1" t="s">
        <v>193</v>
      </c>
    </row>
    <row r="147" spans="1:28" ht="12.75">
      <c r="A147" s="25"/>
      <c r="B147" s="1" t="s">
        <v>178</v>
      </c>
      <c r="C147" s="1">
        <v>67601</v>
      </c>
      <c r="D147" s="1" t="s">
        <v>105</v>
      </c>
      <c r="E147" s="1" t="s">
        <v>168</v>
      </c>
      <c r="F147" s="1">
        <v>179</v>
      </c>
      <c r="G147" s="37"/>
      <c r="H147" s="37"/>
      <c r="I147" s="37"/>
      <c r="J147" s="37"/>
      <c r="K147" s="37"/>
      <c r="L147" s="1">
        <v>20080915</v>
      </c>
      <c r="M147" s="1">
        <v>20080917</v>
      </c>
      <c r="N147" s="12">
        <v>3</v>
      </c>
      <c r="O147" s="68">
        <v>0.5208333333333334</v>
      </c>
      <c r="P147" s="10">
        <v>42.01</v>
      </c>
      <c r="Q147" s="9">
        <v>99.33</v>
      </c>
      <c r="R147" s="4">
        <v>-30</v>
      </c>
      <c r="S147" s="5">
        <v>15200</v>
      </c>
      <c r="T147" s="4">
        <v>-30</v>
      </c>
      <c r="U147" s="9">
        <v>31800</v>
      </c>
      <c r="V147" s="10" t="s">
        <v>41</v>
      </c>
      <c r="X147" s="1" t="s">
        <v>105</v>
      </c>
      <c r="Y147" s="4" t="s">
        <v>109</v>
      </c>
      <c r="Z147" s="4">
        <v>60.57</v>
      </c>
      <c r="AA147" s="52">
        <f t="shared" si="4"/>
        <v>63.99207528479445</v>
      </c>
      <c r="AB147" s="1" t="s">
        <v>193</v>
      </c>
    </row>
    <row r="148" spans="1:28" ht="12.75">
      <c r="A148" s="25"/>
      <c r="B148" s="1" t="s">
        <v>178</v>
      </c>
      <c r="C148" s="1">
        <v>67608</v>
      </c>
      <c r="D148" s="1" t="s">
        <v>105</v>
      </c>
      <c r="E148" s="1" t="s">
        <v>173</v>
      </c>
      <c r="F148" s="1">
        <v>63</v>
      </c>
      <c r="G148" s="37"/>
      <c r="H148" s="37"/>
      <c r="I148" s="37"/>
      <c r="J148" s="37"/>
      <c r="K148" s="37"/>
      <c r="L148" s="1">
        <v>20080823</v>
      </c>
      <c r="M148" s="4">
        <v>20080825</v>
      </c>
      <c r="N148" s="26">
        <v>2.75</v>
      </c>
      <c r="O148" s="68">
        <v>0.5041666666666667</v>
      </c>
      <c r="P148" s="10">
        <v>44.84</v>
      </c>
      <c r="Q148" s="9">
        <v>106.3</v>
      </c>
      <c r="R148" s="4">
        <v>-30</v>
      </c>
      <c r="S148" s="5">
        <v>15600</v>
      </c>
      <c r="T148" s="4">
        <v>-30</v>
      </c>
      <c r="U148" s="9">
        <v>33200</v>
      </c>
      <c r="V148" s="10" t="s">
        <v>41</v>
      </c>
      <c r="X148" s="1" t="s">
        <v>105</v>
      </c>
      <c r="Y148" s="4" t="s">
        <v>109</v>
      </c>
      <c r="Z148" s="4">
        <v>60.57</v>
      </c>
      <c r="AA148" s="52">
        <f t="shared" si="4"/>
        <v>75.49942215618293</v>
      </c>
      <c r="AB148" s="1" t="s">
        <v>194</v>
      </c>
    </row>
    <row r="149" spans="1:28" ht="12.75">
      <c r="A149" s="25"/>
      <c r="B149" s="1" t="s">
        <v>178</v>
      </c>
      <c r="C149" s="1">
        <v>67614</v>
      </c>
      <c r="D149" s="1" t="s">
        <v>105</v>
      </c>
      <c r="E149" s="1" t="s">
        <v>173</v>
      </c>
      <c r="F149" s="1">
        <v>70</v>
      </c>
      <c r="G149" s="37"/>
      <c r="H149" s="37"/>
      <c r="I149" s="37"/>
      <c r="J149" s="37"/>
      <c r="K149" s="37"/>
      <c r="L149" s="1">
        <v>20080912</v>
      </c>
      <c r="M149" s="1">
        <v>20080913</v>
      </c>
      <c r="N149" s="26">
        <v>2.75</v>
      </c>
      <c r="O149" s="68">
        <v>0.5</v>
      </c>
      <c r="P149" s="10">
        <v>45.71</v>
      </c>
      <c r="Q149" s="9">
        <v>107.1</v>
      </c>
      <c r="R149" s="4">
        <v>-30</v>
      </c>
      <c r="S149" s="5">
        <v>13400</v>
      </c>
      <c r="T149" s="4">
        <v>-30</v>
      </c>
      <c r="U149" s="9">
        <v>32000</v>
      </c>
      <c r="V149" s="10" t="s">
        <v>41</v>
      </c>
      <c r="X149" s="1" t="s">
        <v>105</v>
      </c>
      <c r="Y149" s="4" t="s">
        <v>109</v>
      </c>
      <c r="Z149" s="4">
        <v>60.57</v>
      </c>
      <c r="AA149" s="52">
        <f t="shared" si="4"/>
        <v>76.82020802377413</v>
      </c>
      <c r="AB149" s="1" t="s">
        <v>194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9"/>
  <sheetViews>
    <sheetView workbookViewId="0" topLeftCell="A123">
      <selection activeCell="A144" sqref="A144:IV144"/>
    </sheetView>
  </sheetViews>
  <sheetFormatPr defaultColWidth="9.140625" defaultRowHeight="12.75"/>
  <cols>
    <col min="1" max="4" width="9.140625" style="1" customWidth="1"/>
    <col min="5" max="5" width="9.8515625" style="1" customWidth="1"/>
    <col min="6" max="6" width="9.140625" style="1" customWidth="1"/>
    <col min="7" max="11" width="13.00390625" style="61" customWidth="1"/>
    <col min="12" max="13" width="10.140625" style="1" bestFit="1" customWidth="1"/>
    <col min="14" max="14" width="13.00390625" style="41" customWidth="1"/>
    <col min="15" max="15" width="10.421875" style="43" customWidth="1"/>
    <col min="16" max="16" width="9.140625" style="10" customWidth="1"/>
    <col min="17" max="17" width="9.8515625" style="10" customWidth="1"/>
    <col min="18" max="18" width="9.8515625" style="1" customWidth="1"/>
    <col min="19" max="19" width="10.421875" style="10" customWidth="1"/>
    <col min="20" max="20" width="10.421875" style="1" customWidth="1"/>
    <col min="21" max="21" width="10.421875" style="10" customWidth="1"/>
    <col min="22" max="22" width="9.140625" style="10" customWidth="1"/>
    <col min="23" max="23" width="65.00390625" style="49" bestFit="1" customWidth="1"/>
    <col min="24" max="26" width="9.140625" style="1" customWidth="1"/>
    <col min="27" max="27" width="9.140625" style="52" customWidth="1"/>
    <col min="28" max="28" width="10.8515625" style="1" bestFit="1" customWidth="1"/>
    <col min="29" max="16384" width="9.140625" style="2" customWidth="1"/>
  </cols>
  <sheetData>
    <row r="1" spans="1:28" s="57" customFormat="1" ht="76.5">
      <c r="A1" s="57" t="s">
        <v>3</v>
      </c>
      <c r="B1" s="57" t="s">
        <v>5</v>
      </c>
      <c r="C1" s="57" t="s">
        <v>29</v>
      </c>
      <c r="D1" s="57" t="s">
        <v>32</v>
      </c>
      <c r="E1" s="57" t="s">
        <v>33</v>
      </c>
      <c r="F1" s="57" t="s">
        <v>10</v>
      </c>
      <c r="G1" s="58" t="s">
        <v>16</v>
      </c>
      <c r="H1" s="58" t="s">
        <v>20</v>
      </c>
      <c r="I1" s="58" t="s">
        <v>14</v>
      </c>
      <c r="J1" s="58" t="s">
        <v>21</v>
      </c>
      <c r="K1" s="58" t="s">
        <v>22</v>
      </c>
      <c r="L1" s="57" t="s">
        <v>6</v>
      </c>
      <c r="M1" s="57" t="s">
        <v>7</v>
      </c>
      <c r="N1" s="71" t="s">
        <v>17</v>
      </c>
      <c r="O1" s="72" t="s">
        <v>28</v>
      </c>
      <c r="P1" s="57" t="s">
        <v>11</v>
      </c>
      <c r="Q1" s="57" t="s">
        <v>12</v>
      </c>
      <c r="R1" s="57" t="s">
        <v>23</v>
      </c>
      <c r="S1" s="57" t="s">
        <v>25</v>
      </c>
      <c r="T1" s="57" t="s">
        <v>24</v>
      </c>
      <c r="U1" s="57" t="s">
        <v>26</v>
      </c>
      <c r="V1" s="57" t="s">
        <v>27</v>
      </c>
      <c r="W1" s="59" t="s">
        <v>19</v>
      </c>
      <c r="X1" s="57" t="s">
        <v>32</v>
      </c>
      <c r="Y1" s="57" t="s">
        <v>106</v>
      </c>
      <c r="Z1" s="57" t="s">
        <v>107</v>
      </c>
      <c r="AA1" s="60" t="s">
        <v>108</v>
      </c>
      <c r="AB1" s="57" t="s">
        <v>184</v>
      </c>
    </row>
    <row r="2" spans="1:28" s="83" customFormat="1" ht="12.75">
      <c r="A2" s="77" t="s">
        <v>4</v>
      </c>
      <c r="B2" s="38"/>
      <c r="C2" s="38"/>
      <c r="D2" s="38"/>
      <c r="E2" s="38"/>
      <c r="F2" s="38"/>
      <c r="G2" s="37" t="s">
        <v>18</v>
      </c>
      <c r="H2" s="38"/>
      <c r="I2" s="37" t="s">
        <v>15</v>
      </c>
      <c r="J2" s="37" t="s">
        <v>34</v>
      </c>
      <c r="K2" s="37" t="s">
        <v>30</v>
      </c>
      <c r="L2" s="77" t="s">
        <v>8</v>
      </c>
      <c r="M2" s="77" t="s">
        <v>8</v>
      </c>
      <c r="N2" s="78" t="s">
        <v>18</v>
      </c>
      <c r="O2" s="79" t="s">
        <v>9</v>
      </c>
      <c r="P2" s="77" t="s">
        <v>1</v>
      </c>
      <c r="Q2" s="77" t="s">
        <v>0</v>
      </c>
      <c r="R2" s="77" t="s">
        <v>31</v>
      </c>
      <c r="S2" s="77" t="s">
        <v>2</v>
      </c>
      <c r="T2" s="77" t="s">
        <v>31</v>
      </c>
      <c r="U2" s="80" t="s">
        <v>2</v>
      </c>
      <c r="V2" s="80" t="s">
        <v>13</v>
      </c>
      <c r="W2" s="81"/>
      <c r="X2" s="38"/>
      <c r="Y2" s="77"/>
      <c r="Z2" s="77" t="s">
        <v>0</v>
      </c>
      <c r="AA2" s="82" t="s">
        <v>1</v>
      </c>
      <c r="AB2" s="38"/>
    </row>
    <row r="3" spans="1:28" s="5" customFormat="1" ht="12.75">
      <c r="A3" s="25"/>
      <c r="B3" s="1" t="s">
        <v>115</v>
      </c>
      <c r="C3" s="1">
        <v>67690</v>
      </c>
      <c r="D3" s="4">
        <v>435</v>
      </c>
      <c r="E3" s="1">
        <v>1</v>
      </c>
      <c r="F3" s="1">
        <v>2</v>
      </c>
      <c r="G3" s="76">
        <v>9</v>
      </c>
      <c r="H3" s="84" t="s">
        <v>112</v>
      </c>
      <c r="I3" s="76" t="s">
        <v>113</v>
      </c>
      <c r="J3" s="76">
        <v>30</v>
      </c>
      <c r="K3" s="76">
        <v>33</v>
      </c>
      <c r="L3" s="1">
        <v>20080813</v>
      </c>
      <c r="M3" s="1">
        <v>20080815</v>
      </c>
      <c r="N3" s="41">
        <v>0.2</v>
      </c>
      <c r="O3" s="43">
        <v>0.49652777777777773</v>
      </c>
      <c r="P3" s="11">
        <v>53.7</v>
      </c>
      <c r="Q3" s="26">
        <v>141.2</v>
      </c>
      <c r="R3" s="1">
        <v>-30</v>
      </c>
      <c r="S3" s="18">
        <v>26180</v>
      </c>
      <c r="T3" s="1">
        <v>-30</v>
      </c>
      <c r="U3" s="18">
        <v>84870</v>
      </c>
      <c r="V3" s="9" t="s">
        <v>41</v>
      </c>
      <c r="W3" s="49"/>
      <c r="X3" s="4">
        <v>435</v>
      </c>
      <c r="Y3" s="4" t="s">
        <v>110</v>
      </c>
      <c r="Z3" s="4">
        <v>46.36</v>
      </c>
      <c r="AA3" s="52">
        <f aca="true" t="shared" si="0" ref="AA3:AA16">(Q3-Z3)*100/Z3</f>
        <v>204.57290767903362</v>
      </c>
      <c r="AB3" s="1" t="s">
        <v>185</v>
      </c>
    </row>
    <row r="4" spans="1:28" ht="12.75">
      <c r="A4" s="25"/>
      <c r="B4" s="1" t="s">
        <v>115</v>
      </c>
      <c r="C4" s="1">
        <v>67691</v>
      </c>
      <c r="D4" s="4">
        <v>84</v>
      </c>
      <c r="E4" s="1">
        <v>1</v>
      </c>
      <c r="F4" s="1">
        <v>3</v>
      </c>
      <c r="G4" s="37"/>
      <c r="H4" s="37"/>
      <c r="I4" s="37"/>
      <c r="J4" s="37"/>
      <c r="K4" s="37"/>
      <c r="L4" s="1">
        <v>20080815</v>
      </c>
      <c r="M4" s="1">
        <v>20080817</v>
      </c>
      <c r="N4" s="41">
        <v>0.2</v>
      </c>
      <c r="O4" s="43">
        <v>0.4791666666666667</v>
      </c>
      <c r="P4" s="11">
        <v>50</v>
      </c>
      <c r="Q4" s="26">
        <v>120.46</v>
      </c>
      <c r="R4" s="1">
        <v>-30</v>
      </c>
      <c r="S4" s="18">
        <v>17790</v>
      </c>
      <c r="T4" s="1">
        <v>-30</v>
      </c>
      <c r="U4" s="18">
        <v>31400</v>
      </c>
      <c r="V4" s="9" t="s">
        <v>41</v>
      </c>
      <c r="X4" s="4">
        <v>84</v>
      </c>
      <c r="Y4" s="4" t="s">
        <v>110</v>
      </c>
      <c r="Z4" s="4">
        <v>48.92</v>
      </c>
      <c r="AA4" s="52">
        <f t="shared" si="0"/>
        <v>146.238757154538</v>
      </c>
      <c r="AB4" s="1" t="s">
        <v>185</v>
      </c>
    </row>
    <row r="5" spans="1:28" ht="12.75">
      <c r="A5" s="25"/>
      <c r="B5" s="1" t="s">
        <v>115</v>
      </c>
      <c r="C5" s="1">
        <v>67692</v>
      </c>
      <c r="D5" s="4">
        <v>438</v>
      </c>
      <c r="E5" s="1">
        <v>1</v>
      </c>
      <c r="F5" s="1">
        <v>4</v>
      </c>
      <c r="G5" s="37"/>
      <c r="H5" s="37"/>
      <c r="I5" s="37"/>
      <c r="J5" s="37"/>
      <c r="K5" s="37"/>
      <c r="L5" s="1">
        <v>20080817</v>
      </c>
      <c r="M5" s="1">
        <v>20080818</v>
      </c>
      <c r="N5" s="41">
        <v>0.2</v>
      </c>
      <c r="O5" s="43">
        <v>0.5</v>
      </c>
      <c r="P5" s="11">
        <v>46.6</v>
      </c>
      <c r="Q5" s="26">
        <v>117.28</v>
      </c>
      <c r="R5" s="1">
        <v>-30</v>
      </c>
      <c r="S5" s="18">
        <v>11300</v>
      </c>
      <c r="T5" s="1">
        <v>-30</v>
      </c>
      <c r="U5" s="18">
        <v>31400</v>
      </c>
      <c r="V5" s="9" t="s">
        <v>41</v>
      </c>
      <c r="X5" s="4">
        <v>438</v>
      </c>
      <c r="Y5" s="4" t="s">
        <v>110</v>
      </c>
      <c r="Z5" s="4">
        <v>48.83</v>
      </c>
      <c r="AA5" s="52">
        <f t="shared" si="0"/>
        <v>140.18021707966415</v>
      </c>
      <c r="AB5" s="1" t="s">
        <v>185</v>
      </c>
    </row>
    <row r="6" spans="1:28" ht="12.75">
      <c r="A6" s="25"/>
      <c r="B6" s="1" t="s">
        <v>115</v>
      </c>
      <c r="C6" s="1">
        <v>67693</v>
      </c>
      <c r="D6" s="4">
        <v>434</v>
      </c>
      <c r="E6" s="1">
        <v>1</v>
      </c>
      <c r="F6" s="1">
        <v>5</v>
      </c>
      <c r="G6" s="37"/>
      <c r="H6" s="37"/>
      <c r="I6" s="37"/>
      <c r="J6" s="37"/>
      <c r="K6" s="37"/>
      <c r="L6" s="1">
        <v>20080818</v>
      </c>
      <c r="M6" s="1">
        <v>20080820</v>
      </c>
      <c r="N6" s="41">
        <v>0.2</v>
      </c>
      <c r="O6" s="43">
        <v>0.4986111111111111</v>
      </c>
      <c r="P6" s="11">
        <v>52.1</v>
      </c>
      <c r="Q6" s="9">
        <v>130.98</v>
      </c>
      <c r="R6" s="1">
        <v>-30</v>
      </c>
      <c r="S6" s="18">
        <v>20420</v>
      </c>
      <c r="T6" s="1">
        <v>-30</v>
      </c>
      <c r="U6" s="18">
        <v>57200</v>
      </c>
      <c r="V6" s="9" t="s">
        <v>41</v>
      </c>
      <c r="X6" s="4">
        <v>434</v>
      </c>
      <c r="Y6" s="4" t="s">
        <v>109</v>
      </c>
      <c r="Z6" s="1">
        <v>57.42</v>
      </c>
      <c r="AA6" s="52">
        <f t="shared" si="0"/>
        <v>128.10867293625913</v>
      </c>
      <c r="AB6" s="1" t="s">
        <v>185</v>
      </c>
    </row>
    <row r="7" spans="1:28" ht="12.75">
      <c r="A7" s="25"/>
      <c r="B7" s="1" t="s">
        <v>115</v>
      </c>
      <c r="C7" s="1">
        <v>67694</v>
      </c>
      <c r="D7" s="4">
        <v>85</v>
      </c>
      <c r="E7" s="1">
        <v>1</v>
      </c>
      <c r="F7" s="1">
        <v>6</v>
      </c>
      <c r="G7" s="37"/>
      <c r="H7" s="37"/>
      <c r="I7" s="37"/>
      <c r="J7" s="37"/>
      <c r="K7" s="37"/>
      <c r="L7" s="1">
        <v>20080820</v>
      </c>
      <c r="M7" s="1">
        <v>20080822</v>
      </c>
      <c r="N7" s="41">
        <v>0.2</v>
      </c>
      <c r="O7" s="43">
        <v>0.5</v>
      </c>
      <c r="P7" s="11">
        <v>45.9</v>
      </c>
      <c r="Q7" s="9">
        <v>156.62</v>
      </c>
      <c r="R7" s="4">
        <v>-25</v>
      </c>
      <c r="S7" s="18">
        <v>26550</v>
      </c>
      <c r="T7" s="1">
        <v>-25</v>
      </c>
      <c r="U7" s="18">
        <v>43000</v>
      </c>
      <c r="V7" s="9" t="s">
        <v>41</v>
      </c>
      <c r="X7" s="4">
        <v>85</v>
      </c>
      <c r="Y7" s="4" t="s">
        <v>111</v>
      </c>
      <c r="Z7" s="4">
        <v>69.94</v>
      </c>
      <c r="AA7" s="52">
        <f t="shared" si="0"/>
        <v>123.93480125822134</v>
      </c>
      <c r="AB7" s="1" t="s">
        <v>185</v>
      </c>
    </row>
    <row r="8" spans="1:28" ht="12.75">
      <c r="A8" s="25"/>
      <c r="B8" s="1" t="s">
        <v>115</v>
      </c>
      <c r="C8" s="1">
        <v>67695</v>
      </c>
      <c r="D8" s="4">
        <v>85</v>
      </c>
      <c r="E8" s="1">
        <v>1</v>
      </c>
      <c r="F8" s="1">
        <v>7</v>
      </c>
      <c r="G8" s="37"/>
      <c r="H8" s="37"/>
      <c r="I8" s="37"/>
      <c r="J8" s="37"/>
      <c r="K8" s="37"/>
      <c r="L8" s="1">
        <v>20080822</v>
      </c>
      <c r="M8" s="1">
        <v>20080824</v>
      </c>
      <c r="N8" s="41">
        <v>0.2</v>
      </c>
      <c r="O8" s="43">
        <v>0.4916666666666667</v>
      </c>
      <c r="P8" s="11">
        <v>47.7</v>
      </c>
      <c r="Q8" s="26">
        <v>159.39</v>
      </c>
      <c r="R8" s="1">
        <v>-25</v>
      </c>
      <c r="S8" s="18">
        <v>27495</v>
      </c>
      <c r="T8" s="1">
        <v>-25</v>
      </c>
      <c r="U8" s="18">
        <v>44000</v>
      </c>
      <c r="V8" s="9" t="s">
        <v>41</v>
      </c>
      <c r="X8" s="4">
        <v>85</v>
      </c>
      <c r="Y8" s="4" t="s">
        <v>111</v>
      </c>
      <c r="Z8" s="4">
        <v>69.94</v>
      </c>
      <c r="AA8" s="52">
        <f t="shared" si="0"/>
        <v>127.8953388618816</v>
      </c>
      <c r="AB8" s="1" t="s">
        <v>185</v>
      </c>
    </row>
    <row r="9" spans="1:28" s="1" customFormat="1" ht="12.75">
      <c r="A9" s="25"/>
      <c r="B9" s="1" t="s">
        <v>115</v>
      </c>
      <c r="C9" s="1">
        <v>67696</v>
      </c>
      <c r="D9" s="4">
        <v>83</v>
      </c>
      <c r="E9" s="1">
        <v>1</v>
      </c>
      <c r="F9" s="1">
        <v>8</v>
      </c>
      <c r="G9" s="37"/>
      <c r="H9" s="37"/>
      <c r="I9" s="37"/>
      <c r="J9" s="37"/>
      <c r="K9" s="37"/>
      <c r="L9" s="1">
        <v>20080824</v>
      </c>
      <c r="M9" s="1">
        <v>20080825</v>
      </c>
      <c r="N9" s="41">
        <v>0.2</v>
      </c>
      <c r="O9" s="43">
        <v>0.4791666666666667</v>
      </c>
      <c r="P9" s="11">
        <v>51</v>
      </c>
      <c r="Q9" s="9">
        <v>157.94</v>
      </c>
      <c r="R9" s="1">
        <v>-30</v>
      </c>
      <c r="S9" s="18">
        <v>21500</v>
      </c>
      <c r="T9" s="1">
        <v>-30</v>
      </c>
      <c r="U9" s="18">
        <v>85800</v>
      </c>
      <c r="V9" s="9" t="s">
        <v>59</v>
      </c>
      <c r="W9" s="49"/>
      <c r="X9" s="4">
        <v>83</v>
      </c>
      <c r="Y9" s="4" t="s">
        <v>109</v>
      </c>
      <c r="Z9" s="4">
        <v>61.71</v>
      </c>
      <c r="AA9" s="52">
        <f t="shared" si="0"/>
        <v>155.93906984281313</v>
      </c>
      <c r="AB9" s="1" t="s">
        <v>185</v>
      </c>
    </row>
    <row r="10" spans="1:28" ht="12.75">
      <c r="A10" s="25"/>
      <c r="B10" s="1" t="s">
        <v>115</v>
      </c>
      <c r="C10" s="1">
        <v>67697</v>
      </c>
      <c r="D10" s="4">
        <v>434</v>
      </c>
      <c r="E10" s="1">
        <v>1</v>
      </c>
      <c r="F10" s="1">
        <v>9</v>
      </c>
      <c r="G10" s="37"/>
      <c r="H10" s="37"/>
      <c r="I10" s="37"/>
      <c r="J10" s="37"/>
      <c r="K10" s="37"/>
      <c r="L10" s="1">
        <v>20080825</v>
      </c>
      <c r="M10" s="1">
        <v>20080827</v>
      </c>
      <c r="N10" s="41">
        <v>0.2</v>
      </c>
      <c r="O10" s="43">
        <v>0.4791666666666667</v>
      </c>
      <c r="P10" s="11">
        <v>49</v>
      </c>
      <c r="Q10" s="9">
        <v>116.36</v>
      </c>
      <c r="R10" s="1">
        <v>-30</v>
      </c>
      <c r="S10" s="18">
        <v>16550</v>
      </c>
      <c r="T10" s="1">
        <v>-30</v>
      </c>
      <c r="U10" s="18">
        <v>44500</v>
      </c>
      <c r="V10" s="9" t="s">
        <v>41</v>
      </c>
      <c r="X10" s="4">
        <v>434</v>
      </c>
      <c r="Y10" s="4" t="s">
        <v>109</v>
      </c>
      <c r="Z10" s="1">
        <v>57.42</v>
      </c>
      <c r="AA10" s="52">
        <f t="shared" si="0"/>
        <v>102.64716126785092</v>
      </c>
      <c r="AB10" s="1" t="s">
        <v>185</v>
      </c>
    </row>
    <row r="11" spans="1:28" ht="12.75">
      <c r="A11" s="25"/>
      <c r="B11" s="1" t="s">
        <v>115</v>
      </c>
      <c r="C11" s="1">
        <v>67698</v>
      </c>
      <c r="D11" s="1" t="s">
        <v>105</v>
      </c>
      <c r="E11" s="1">
        <v>1</v>
      </c>
      <c r="F11" s="1">
        <v>10</v>
      </c>
      <c r="G11" s="37"/>
      <c r="H11" s="37"/>
      <c r="I11" s="37"/>
      <c r="J11" s="37"/>
      <c r="K11" s="37"/>
      <c r="L11" s="1">
        <v>20080827</v>
      </c>
      <c r="M11" s="1">
        <v>20080829</v>
      </c>
      <c r="N11" s="41">
        <v>0.2</v>
      </c>
      <c r="O11" s="43">
        <v>0.46875</v>
      </c>
      <c r="P11" s="11">
        <v>50</v>
      </c>
      <c r="Q11" s="9">
        <v>121.52</v>
      </c>
      <c r="R11" s="1">
        <v>-30</v>
      </c>
      <c r="S11" s="18">
        <v>17940</v>
      </c>
      <c r="T11" s="1">
        <v>-30</v>
      </c>
      <c r="U11" s="18">
        <v>44030</v>
      </c>
      <c r="V11" s="9" t="s">
        <v>41</v>
      </c>
      <c r="X11" s="1" t="s">
        <v>105</v>
      </c>
      <c r="Y11" s="4" t="s">
        <v>109</v>
      </c>
      <c r="Z11" s="4">
        <v>60.57</v>
      </c>
      <c r="AA11" s="52">
        <f t="shared" si="0"/>
        <v>100.62737328710583</v>
      </c>
      <c r="AB11" s="1" t="s">
        <v>185</v>
      </c>
    </row>
    <row r="12" spans="1:28" ht="12.75">
      <c r="A12" s="25"/>
      <c r="B12" s="1" t="s">
        <v>115</v>
      </c>
      <c r="C12" s="1">
        <v>67799</v>
      </c>
      <c r="D12" s="4">
        <v>83</v>
      </c>
      <c r="E12" s="1">
        <v>1</v>
      </c>
      <c r="F12" s="1">
        <v>11</v>
      </c>
      <c r="G12" s="37"/>
      <c r="H12" s="37"/>
      <c r="I12" s="37"/>
      <c r="J12" s="37"/>
      <c r="K12" s="37"/>
      <c r="L12" s="1">
        <v>20080829</v>
      </c>
      <c r="M12" s="1">
        <v>20080831</v>
      </c>
      <c r="N12" s="41">
        <v>0.2</v>
      </c>
      <c r="O12" s="43">
        <v>0.4694444444444445</v>
      </c>
      <c r="P12" s="11">
        <v>55.6</v>
      </c>
      <c r="Q12" s="9">
        <v>188.79</v>
      </c>
      <c r="R12" s="1">
        <v>-30</v>
      </c>
      <c r="S12" s="18">
        <v>22622</v>
      </c>
      <c r="T12" s="1">
        <v>-30</v>
      </c>
      <c r="U12" s="18">
        <v>130310</v>
      </c>
      <c r="V12" s="9" t="s">
        <v>114</v>
      </c>
      <c r="X12" s="4">
        <v>83</v>
      </c>
      <c r="Y12" s="4" t="s">
        <v>109</v>
      </c>
      <c r="Z12" s="4">
        <v>61.71</v>
      </c>
      <c r="AA12" s="52">
        <f t="shared" si="0"/>
        <v>205.9309674282936</v>
      </c>
      <c r="AB12" s="1" t="s">
        <v>185</v>
      </c>
    </row>
    <row r="13" spans="1:28" s="5" customFormat="1" ht="12.75">
      <c r="A13" s="25"/>
      <c r="B13" s="1" t="s">
        <v>115</v>
      </c>
      <c r="C13" s="1">
        <v>67700</v>
      </c>
      <c r="D13" s="1" t="s">
        <v>105</v>
      </c>
      <c r="E13" s="1">
        <v>1</v>
      </c>
      <c r="F13" s="1">
        <v>12</v>
      </c>
      <c r="G13" s="37"/>
      <c r="H13" s="37"/>
      <c r="I13" s="37"/>
      <c r="J13" s="37"/>
      <c r="K13" s="37"/>
      <c r="L13" s="1">
        <v>20080831</v>
      </c>
      <c r="M13" s="1">
        <v>20080901</v>
      </c>
      <c r="N13" s="41">
        <v>0.2</v>
      </c>
      <c r="O13" s="43">
        <v>0.4930555555555556</v>
      </c>
      <c r="P13" s="11">
        <v>35.4</v>
      </c>
      <c r="Q13" s="9">
        <v>116.53</v>
      </c>
      <c r="R13" s="1">
        <v>-30</v>
      </c>
      <c r="S13" s="18">
        <v>18557</v>
      </c>
      <c r="T13" s="1">
        <v>-30</v>
      </c>
      <c r="U13" s="18">
        <v>42440</v>
      </c>
      <c r="V13" s="9" t="s">
        <v>41</v>
      </c>
      <c r="W13" s="49"/>
      <c r="X13" s="1" t="s">
        <v>105</v>
      </c>
      <c r="Y13" s="4" t="s">
        <v>109</v>
      </c>
      <c r="Z13" s="4">
        <v>60.57</v>
      </c>
      <c r="AA13" s="52">
        <f t="shared" si="0"/>
        <v>92.38897143800561</v>
      </c>
      <c r="AB13" s="1" t="s">
        <v>185</v>
      </c>
    </row>
    <row r="14" spans="1:28" ht="12.75">
      <c r="A14" s="25"/>
      <c r="B14" s="1" t="s">
        <v>115</v>
      </c>
      <c r="C14" s="1">
        <v>67701</v>
      </c>
      <c r="D14" s="4">
        <v>435</v>
      </c>
      <c r="E14" s="1">
        <v>1</v>
      </c>
      <c r="F14" s="1">
        <v>13</v>
      </c>
      <c r="G14" s="37"/>
      <c r="H14" s="37"/>
      <c r="I14" s="37"/>
      <c r="J14" s="37"/>
      <c r="K14" s="37"/>
      <c r="L14" s="1">
        <v>20080901</v>
      </c>
      <c r="M14" s="1">
        <v>20080903</v>
      </c>
      <c r="N14" s="41">
        <v>0.2</v>
      </c>
      <c r="O14" s="43">
        <v>0.4791666666666667</v>
      </c>
      <c r="P14" s="11">
        <v>54.7</v>
      </c>
      <c r="Q14" s="9">
        <v>159.64</v>
      </c>
      <c r="R14" s="1">
        <v>-30</v>
      </c>
      <c r="S14" s="18">
        <v>31863</v>
      </c>
      <c r="T14" s="1">
        <v>-30</v>
      </c>
      <c r="U14" s="18">
        <v>114700</v>
      </c>
      <c r="V14" s="9" t="s">
        <v>38</v>
      </c>
      <c r="X14" s="4">
        <v>435</v>
      </c>
      <c r="Y14" s="4" t="s">
        <v>110</v>
      </c>
      <c r="Z14" s="4">
        <v>46.36</v>
      </c>
      <c r="AA14" s="52">
        <f t="shared" si="0"/>
        <v>244.34857635893007</v>
      </c>
      <c r="AB14" s="1" t="s">
        <v>185</v>
      </c>
    </row>
    <row r="15" spans="1:28" ht="12.75">
      <c r="A15" s="25"/>
      <c r="B15" s="1" t="s">
        <v>115</v>
      </c>
      <c r="C15" s="1">
        <v>67702</v>
      </c>
      <c r="D15" s="4">
        <v>438</v>
      </c>
      <c r="E15" s="1">
        <v>1</v>
      </c>
      <c r="F15" s="1">
        <v>14</v>
      </c>
      <c r="G15" s="37"/>
      <c r="H15" s="37"/>
      <c r="I15" s="37"/>
      <c r="J15" s="37"/>
      <c r="K15" s="37"/>
      <c r="L15" s="1">
        <v>20080903</v>
      </c>
      <c r="M15" s="1">
        <v>20080905</v>
      </c>
      <c r="N15" s="41">
        <v>0.2</v>
      </c>
      <c r="O15" s="43">
        <v>0.47222222222222227</v>
      </c>
      <c r="P15" s="11">
        <v>42.3</v>
      </c>
      <c r="Q15" s="9">
        <v>109.56</v>
      </c>
      <c r="R15" s="1">
        <v>-30</v>
      </c>
      <c r="S15" s="18">
        <v>12040</v>
      </c>
      <c r="T15" s="1">
        <v>-30</v>
      </c>
      <c r="U15" s="18">
        <v>28000</v>
      </c>
      <c r="V15" s="9" t="s">
        <v>41</v>
      </c>
      <c r="X15" s="4">
        <v>438</v>
      </c>
      <c r="Y15" s="4" t="s">
        <v>110</v>
      </c>
      <c r="Z15" s="4">
        <v>48.83</v>
      </c>
      <c r="AA15" s="52">
        <f t="shared" si="0"/>
        <v>124.37026418185542</v>
      </c>
      <c r="AB15" s="1" t="s">
        <v>185</v>
      </c>
    </row>
    <row r="16" spans="1:28" ht="12.75">
      <c r="A16" s="25"/>
      <c r="B16" s="1" t="s">
        <v>115</v>
      </c>
      <c r="C16" s="1">
        <v>67703</v>
      </c>
      <c r="D16" s="4">
        <v>84</v>
      </c>
      <c r="E16" s="1">
        <v>1</v>
      </c>
      <c r="F16" s="1">
        <v>15</v>
      </c>
      <c r="G16" s="37"/>
      <c r="H16" s="37"/>
      <c r="I16" s="37"/>
      <c r="J16" s="37"/>
      <c r="K16" s="37"/>
      <c r="L16" s="1">
        <v>20080905</v>
      </c>
      <c r="M16" s="1">
        <v>20080907</v>
      </c>
      <c r="N16" s="41">
        <v>0.2</v>
      </c>
      <c r="O16" s="43">
        <v>0.4701388888888889</v>
      </c>
      <c r="P16" s="11">
        <v>53.4</v>
      </c>
      <c r="Q16" s="9">
        <v>134.36</v>
      </c>
      <c r="R16" s="1">
        <v>-30</v>
      </c>
      <c r="S16" s="18">
        <v>21510</v>
      </c>
      <c r="T16" s="1">
        <v>-30</v>
      </c>
      <c r="U16" s="18">
        <v>38200</v>
      </c>
      <c r="V16" s="9" t="s">
        <v>41</v>
      </c>
      <c r="X16" s="4">
        <v>84</v>
      </c>
      <c r="Y16" s="4" t="s">
        <v>110</v>
      </c>
      <c r="Z16" s="4">
        <v>48.92</v>
      </c>
      <c r="AA16" s="52">
        <f t="shared" si="0"/>
        <v>174.65249386753888</v>
      </c>
      <c r="AB16" s="1" t="s">
        <v>185</v>
      </c>
    </row>
    <row r="17" spans="1:28" ht="12.75">
      <c r="A17" s="25"/>
      <c r="B17" s="1" t="s">
        <v>115</v>
      </c>
      <c r="C17" s="1">
        <v>67704</v>
      </c>
      <c r="D17" s="1" t="s">
        <v>105</v>
      </c>
      <c r="E17" s="1">
        <v>3</v>
      </c>
      <c r="F17" s="1">
        <v>1</v>
      </c>
      <c r="G17" s="37">
        <v>9</v>
      </c>
      <c r="H17" s="40" t="s">
        <v>138</v>
      </c>
      <c r="I17" s="37" t="s">
        <v>113</v>
      </c>
      <c r="J17" s="37">
        <v>34</v>
      </c>
      <c r="K17" s="37">
        <v>32</v>
      </c>
      <c r="L17" s="4">
        <v>20080829</v>
      </c>
      <c r="M17" s="4">
        <v>20080831</v>
      </c>
      <c r="N17" s="26">
        <v>5</v>
      </c>
      <c r="O17" s="68">
        <v>0.4791666666666667</v>
      </c>
      <c r="P17" s="11">
        <v>43.8</v>
      </c>
      <c r="Q17" s="9">
        <v>97.28</v>
      </c>
      <c r="R17" s="1">
        <v>-30</v>
      </c>
      <c r="S17" s="53">
        <v>14383</v>
      </c>
      <c r="T17" s="1">
        <v>-30</v>
      </c>
      <c r="U17" s="18">
        <v>30720</v>
      </c>
      <c r="V17" s="9" t="s">
        <v>41</v>
      </c>
      <c r="X17" s="1" t="s">
        <v>105</v>
      </c>
      <c r="Y17" s="4" t="s">
        <v>109</v>
      </c>
      <c r="Z17" s="4">
        <v>60.57</v>
      </c>
      <c r="AA17" s="52">
        <f aca="true" t="shared" si="1" ref="AA17:AA34">(Q17-Z17)*100/Z17</f>
        <v>60.60756149909196</v>
      </c>
      <c r="AB17" s="1" t="s">
        <v>186</v>
      </c>
    </row>
    <row r="18" spans="1:28" ht="12.75">
      <c r="A18" s="25"/>
      <c r="B18" s="1" t="s">
        <v>115</v>
      </c>
      <c r="C18" s="1">
        <v>67705</v>
      </c>
      <c r="D18" s="1">
        <v>83</v>
      </c>
      <c r="E18" s="1">
        <v>3</v>
      </c>
      <c r="F18" s="1">
        <v>2</v>
      </c>
      <c r="G18" s="37"/>
      <c r="H18" s="37"/>
      <c r="I18" s="37"/>
      <c r="J18" s="37"/>
      <c r="K18" s="37"/>
      <c r="L18" s="4">
        <v>20080831</v>
      </c>
      <c r="M18" s="4">
        <v>20080901</v>
      </c>
      <c r="N18" s="26">
        <v>5</v>
      </c>
      <c r="O18" s="68">
        <v>0.4930555555555556</v>
      </c>
      <c r="P18" s="11">
        <v>53.1</v>
      </c>
      <c r="Q18" s="26">
        <v>194.15</v>
      </c>
      <c r="R18" s="1">
        <v>-30</v>
      </c>
      <c r="S18" s="18">
        <v>27417</v>
      </c>
      <c r="T18" s="1">
        <v>-30</v>
      </c>
      <c r="U18" s="18">
        <v>175500</v>
      </c>
      <c r="V18" s="9" t="s">
        <v>114</v>
      </c>
      <c r="X18" s="1">
        <v>83</v>
      </c>
      <c r="Y18" s="4" t="s">
        <v>109</v>
      </c>
      <c r="Z18" s="4">
        <v>61.71</v>
      </c>
      <c r="AA18" s="52">
        <f t="shared" si="1"/>
        <v>214.6167557932264</v>
      </c>
      <c r="AB18" s="1" t="s">
        <v>186</v>
      </c>
    </row>
    <row r="19" spans="1:28" ht="12.75">
      <c r="A19" s="25"/>
      <c r="B19" s="1" t="s">
        <v>115</v>
      </c>
      <c r="C19" s="1">
        <v>67706</v>
      </c>
      <c r="D19" s="1" t="s">
        <v>105</v>
      </c>
      <c r="E19" s="1">
        <v>3</v>
      </c>
      <c r="F19" s="1">
        <v>3</v>
      </c>
      <c r="G19" s="37"/>
      <c r="H19" s="37"/>
      <c r="I19" s="37"/>
      <c r="J19" s="37"/>
      <c r="K19" s="37"/>
      <c r="L19" s="4">
        <v>20080901</v>
      </c>
      <c r="M19" s="4">
        <v>20080903</v>
      </c>
      <c r="N19" s="26">
        <v>5</v>
      </c>
      <c r="O19" s="68">
        <v>0.4791666666666667</v>
      </c>
      <c r="P19" s="11">
        <v>46.6</v>
      </c>
      <c r="Q19" s="26">
        <v>100.24</v>
      </c>
      <c r="R19" s="1">
        <v>-30</v>
      </c>
      <c r="S19" s="53">
        <v>14233</v>
      </c>
      <c r="T19" s="1">
        <v>-30</v>
      </c>
      <c r="U19" s="18">
        <v>33800</v>
      </c>
      <c r="V19" s="9" t="s">
        <v>41</v>
      </c>
      <c r="X19" s="1" t="s">
        <v>105</v>
      </c>
      <c r="Y19" s="4" t="s">
        <v>109</v>
      </c>
      <c r="Z19" s="4">
        <v>60.57</v>
      </c>
      <c r="AA19" s="52">
        <f t="shared" si="1"/>
        <v>65.49446920917946</v>
      </c>
      <c r="AB19" s="1" t="s">
        <v>186</v>
      </c>
    </row>
    <row r="20" spans="1:28" ht="12.75">
      <c r="A20" s="25"/>
      <c r="B20" s="1" t="s">
        <v>115</v>
      </c>
      <c r="C20" s="1">
        <v>67707</v>
      </c>
      <c r="D20" s="1">
        <v>83</v>
      </c>
      <c r="E20" s="1">
        <v>3</v>
      </c>
      <c r="F20" s="1">
        <v>4</v>
      </c>
      <c r="G20" s="37"/>
      <c r="H20" s="37"/>
      <c r="I20" s="37"/>
      <c r="J20" s="37"/>
      <c r="K20" s="37"/>
      <c r="L20" s="4">
        <v>20080903</v>
      </c>
      <c r="M20" s="4">
        <v>20080905</v>
      </c>
      <c r="N20" s="26">
        <v>5</v>
      </c>
      <c r="O20" s="68">
        <v>0.5</v>
      </c>
      <c r="P20" s="11">
        <v>34.9</v>
      </c>
      <c r="Q20" s="9">
        <v>213.32</v>
      </c>
      <c r="R20" s="1">
        <v>-30</v>
      </c>
      <c r="S20" s="53">
        <v>30060</v>
      </c>
      <c r="T20" s="1">
        <v>-30</v>
      </c>
      <c r="U20" s="18">
        <v>209000</v>
      </c>
      <c r="V20" s="9" t="s">
        <v>139</v>
      </c>
      <c r="W20" s="49" t="s">
        <v>183</v>
      </c>
      <c r="X20" s="1">
        <v>83</v>
      </c>
      <c r="Y20" s="4" t="s">
        <v>109</v>
      </c>
      <c r="Z20" s="4">
        <v>61.71</v>
      </c>
      <c r="AA20" s="52">
        <f t="shared" si="1"/>
        <v>245.68141306109217</v>
      </c>
      <c r="AB20" s="1" t="s">
        <v>186</v>
      </c>
    </row>
    <row r="21" spans="1:28" ht="12.75">
      <c r="A21" s="25"/>
      <c r="B21" s="1" t="s">
        <v>115</v>
      </c>
      <c r="C21" s="1">
        <v>67708</v>
      </c>
      <c r="D21" s="1">
        <v>85</v>
      </c>
      <c r="E21" s="1">
        <v>3</v>
      </c>
      <c r="F21" s="1">
        <v>5</v>
      </c>
      <c r="G21" s="37"/>
      <c r="H21" s="37"/>
      <c r="I21" s="37"/>
      <c r="J21" s="37"/>
      <c r="K21" s="37"/>
      <c r="L21" s="4">
        <v>20080905</v>
      </c>
      <c r="M21" s="4">
        <v>20080907</v>
      </c>
      <c r="N21" s="26">
        <v>5</v>
      </c>
      <c r="O21" s="68">
        <v>0.4701388888888889</v>
      </c>
      <c r="P21" s="11">
        <v>51.5</v>
      </c>
      <c r="Q21" s="9">
        <v>204.42</v>
      </c>
      <c r="R21" s="1">
        <v>-25</v>
      </c>
      <c r="S21" s="53">
        <v>41090</v>
      </c>
      <c r="T21" s="1">
        <v>-25</v>
      </c>
      <c r="U21" s="18">
        <v>69700</v>
      </c>
      <c r="V21" s="9" t="s">
        <v>41</v>
      </c>
      <c r="X21" s="1">
        <v>85</v>
      </c>
      <c r="Y21" s="4" t="s">
        <v>111</v>
      </c>
      <c r="Z21" s="4">
        <v>69.94</v>
      </c>
      <c r="AA21" s="52">
        <f t="shared" si="1"/>
        <v>192.2790963683157</v>
      </c>
      <c r="AB21" s="1" t="s">
        <v>186</v>
      </c>
    </row>
    <row r="22" spans="1:28" ht="12.75">
      <c r="A22" s="6"/>
      <c r="B22" s="6" t="s">
        <v>115</v>
      </c>
      <c r="C22" s="6">
        <v>67709</v>
      </c>
      <c r="D22" s="6">
        <v>85</v>
      </c>
      <c r="E22" s="6">
        <v>3</v>
      </c>
      <c r="F22" s="6">
        <v>6</v>
      </c>
      <c r="G22" s="39"/>
      <c r="H22" s="39"/>
      <c r="I22" s="39"/>
      <c r="J22" s="39"/>
      <c r="K22" s="39"/>
      <c r="L22" s="6">
        <v>20080907</v>
      </c>
      <c r="M22" s="6"/>
      <c r="N22" s="42">
        <v>5</v>
      </c>
      <c r="O22" s="69"/>
      <c r="P22" s="54"/>
      <c r="Q22" s="42"/>
      <c r="R22" s="6"/>
      <c r="S22" s="55"/>
      <c r="T22" s="6"/>
      <c r="U22" s="14"/>
      <c r="V22" s="14"/>
      <c r="W22" s="51" t="s">
        <v>140</v>
      </c>
      <c r="X22" s="6">
        <v>85</v>
      </c>
      <c r="Y22" s="6" t="s">
        <v>111</v>
      </c>
      <c r="Z22" s="6">
        <v>69.94</v>
      </c>
      <c r="AA22" s="73">
        <f t="shared" si="1"/>
        <v>-100</v>
      </c>
      <c r="AB22" s="6" t="s">
        <v>186</v>
      </c>
    </row>
    <row r="23" spans="1:28" ht="12.75">
      <c r="A23" s="25"/>
      <c r="B23" s="1" t="s">
        <v>115</v>
      </c>
      <c r="C23" s="1">
        <v>67710</v>
      </c>
      <c r="D23" s="1">
        <v>434</v>
      </c>
      <c r="E23" s="1">
        <v>3</v>
      </c>
      <c r="F23" s="1">
        <v>7</v>
      </c>
      <c r="G23" s="37"/>
      <c r="H23" s="37"/>
      <c r="I23" s="37"/>
      <c r="J23" s="37"/>
      <c r="K23" s="37"/>
      <c r="L23" s="4">
        <v>20080908</v>
      </c>
      <c r="M23" s="4">
        <v>20080910</v>
      </c>
      <c r="N23" s="26">
        <v>5</v>
      </c>
      <c r="O23" s="68">
        <v>0.4930555555555556</v>
      </c>
      <c r="P23" s="11">
        <v>43</v>
      </c>
      <c r="Q23" s="9">
        <v>90.36</v>
      </c>
      <c r="R23" s="1">
        <v>-30</v>
      </c>
      <c r="S23" s="53">
        <v>14280</v>
      </c>
      <c r="T23" s="1">
        <v>-30</v>
      </c>
      <c r="U23" s="18">
        <v>30000</v>
      </c>
      <c r="V23" s="9" t="s">
        <v>41</v>
      </c>
      <c r="X23" s="1">
        <v>434</v>
      </c>
      <c r="Y23" s="4" t="s">
        <v>109</v>
      </c>
      <c r="Z23" s="1">
        <v>57.42</v>
      </c>
      <c r="AA23" s="52">
        <f t="shared" si="1"/>
        <v>57.36677115987461</v>
      </c>
      <c r="AB23" s="1" t="s">
        <v>186</v>
      </c>
    </row>
    <row r="24" spans="1:28" ht="12.75">
      <c r="A24" s="25"/>
      <c r="B24" s="1" t="s">
        <v>115</v>
      </c>
      <c r="C24" s="1">
        <v>67711</v>
      </c>
      <c r="D24" s="1">
        <v>438</v>
      </c>
      <c r="E24" s="1">
        <v>3</v>
      </c>
      <c r="F24" s="1">
        <v>8</v>
      </c>
      <c r="G24" s="37"/>
      <c r="H24" s="37"/>
      <c r="I24" s="37"/>
      <c r="J24" s="37"/>
      <c r="K24" s="37"/>
      <c r="L24" s="4">
        <v>20080910</v>
      </c>
      <c r="M24" s="4">
        <v>20080912</v>
      </c>
      <c r="N24" s="26">
        <v>5</v>
      </c>
      <c r="O24" s="68">
        <v>0.4861111111111111</v>
      </c>
      <c r="P24" s="11">
        <v>46.7</v>
      </c>
      <c r="Q24" s="26">
        <v>115.7</v>
      </c>
      <c r="R24" s="1">
        <v>-30</v>
      </c>
      <c r="S24" s="53">
        <v>11780</v>
      </c>
      <c r="T24" s="1">
        <v>-30</v>
      </c>
      <c r="U24" s="18">
        <v>29900</v>
      </c>
      <c r="V24" s="9" t="s">
        <v>41</v>
      </c>
      <c r="X24" s="1">
        <v>438</v>
      </c>
      <c r="Y24" s="4" t="s">
        <v>110</v>
      </c>
      <c r="Z24" s="4">
        <v>48.83</v>
      </c>
      <c r="AA24" s="52">
        <f t="shared" si="1"/>
        <v>136.9445013311489</v>
      </c>
      <c r="AB24" s="1" t="s">
        <v>186</v>
      </c>
    </row>
    <row r="25" spans="1:28" ht="12.75">
      <c r="A25" s="25"/>
      <c r="B25" s="1" t="s">
        <v>115</v>
      </c>
      <c r="C25" s="1">
        <v>67712</v>
      </c>
      <c r="D25" s="1">
        <v>84</v>
      </c>
      <c r="E25" s="1">
        <v>3</v>
      </c>
      <c r="F25" s="1">
        <v>9</v>
      </c>
      <c r="G25" s="37"/>
      <c r="H25" s="37"/>
      <c r="I25" s="37"/>
      <c r="J25" s="37"/>
      <c r="K25" s="37"/>
      <c r="L25" s="4">
        <v>20080912</v>
      </c>
      <c r="M25" s="4">
        <v>20080914</v>
      </c>
      <c r="N25" s="26">
        <v>5</v>
      </c>
      <c r="O25" s="68">
        <v>0.4916666666666667</v>
      </c>
      <c r="P25" s="11">
        <v>48.4</v>
      </c>
      <c r="Q25" s="9">
        <v>116.63</v>
      </c>
      <c r="R25" s="1">
        <v>-30</v>
      </c>
      <c r="S25" s="53">
        <v>18870</v>
      </c>
      <c r="T25" s="1">
        <v>-30</v>
      </c>
      <c r="U25" s="18">
        <v>31300</v>
      </c>
      <c r="V25" s="9" t="s">
        <v>41</v>
      </c>
      <c r="X25" s="1">
        <v>84</v>
      </c>
      <c r="Y25" s="4" t="s">
        <v>110</v>
      </c>
      <c r="Z25" s="4">
        <v>48.92</v>
      </c>
      <c r="AA25" s="52">
        <f t="shared" si="1"/>
        <v>138.40964840556006</v>
      </c>
      <c r="AB25" s="1" t="s">
        <v>186</v>
      </c>
    </row>
    <row r="26" spans="1:28" ht="12.75">
      <c r="A26" s="25"/>
      <c r="B26" s="1" t="s">
        <v>115</v>
      </c>
      <c r="C26" s="1">
        <v>67713</v>
      </c>
      <c r="D26" s="1">
        <v>435</v>
      </c>
      <c r="E26" s="1">
        <v>3</v>
      </c>
      <c r="F26" s="1">
        <v>10</v>
      </c>
      <c r="G26" s="37"/>
      <c r="H26" s="37"/>
      <c r="I26" s="37"/>
      <c r="J26" s="37"/>
      <c r="K26" s="37"/>
      <c r="L26" s="4">
        <v>20080914</v>
      </c>
      <c r="M26" s="4">
        <v>20080915</v>
      </c>
      <c r="N26" s="26">
        <v>5</v>
      </c>
      <c r="O26" s="68">
        <v>0.4756944444444444</v>
      </c>
      <c r="P26" s="11">
        <v>38.1</v>
      </c>
      <c r="Q26" s="9">
        <v>140.35</v>
      </c>
      <c r="R26" s="1">
        <v>-30</v>
      </c>
      <c r="S26" s="18">
        <v>27260</v>
      </c>
      <c r="T26" s="1">
        <v>-30</v>
      </c>
      <c r="U26" s="18">
        <v>84500</v>
      </c>
      <c r="V26" s="9" t="s">
        <v>41</v>
      </c>
      <c r="X26" s="1">
        <v>435</v>
      </c>
      <c r="Y26" s="4" t="s">
        <v>110</v>
      </c>
      <c r="Z26" s="4">
        <v>46.36</v>
      </c>
      <c r="AA26" s="52">
        <f t="shared" si="1"/>
        <v>202.73943054357204</v>
      </c>
      <c r="AB26" s="1" t="s">
        <v>186</v>
      </c>
    </row>
    <row r="27" spans="1:28" s="5" customFormat="1" ht="12.75">
      <c r="A27" s="25"/>
      <c r="B27" s="1" t="s">
        <v>115</v>
      </c>
      <c r="C27" s="1">
        <v>67714</v>
      </c>
      <c r="D27" s="1">
        <v>434</v>
      </c>
      <c r="E27" s="1">
        <v>3</v>
      </c>
      <c r="F27" s="1">
        <v>11</v>
      </c>
      <c r="G27" s="37"/>
      <c r="H27" s="37"/>
      <c r="I27" s="37"/>
      <c r="J27" s="37"/>
      <c r="K27" s="37"/>
      <c r="L27" s="1">
        <v>20080915</v>
      </c>
      <c r="M27" s="1">
        <v>20080917</v>
      </c>
      <c r="N27" s="26">
        <v>5</v>
      </c>
      <c r="O27" s="68">
        <v>0.5</v>
      </c>
      <c r="P27" s="11">
        <v>48.4</v>
      </c>
      <c r="Q27" s="9">
        <v>100.77</v>
      </c>
      <c r="R27" s="1">
        <v>-30</v>
      </c>
      <c r="S27" s="18">
        <v>15220</v>
      </c>
      <c r="T27" s="1">
        <v>-30</v>
      </c>
      <c r="U27" s="18">
        <v>33600</v>
      </c>
      <c r="V27" s="9" t="s">
        <v>41</v>
      </c>
      <c r="W27" s="49"/>
      <c r="X27" s="1">
        <v>434</v>
      </c>
      <c r="Y27" s="4" t="s">
        <v>109</v>
      </c>
      <c r="Z27" s="1">
        <v>57.42</v>
      </c>
      <c r="AA27" s="52">
        <f t="shared" si="1"/>
        <v>75.49634273772203</v>
      </c>
      <c r="AB27" s="1" t="s">
        <v>186</v>
      </c>
    </row>
    <row r="28" spans="1:28" ht="12.75">
      <c r="A28" s="25"/>
      <c r="B28" s="1" t="s">
        <v>115</v>
      </c>
      <c r="C28" s="1">
        <v>67715</v>
      </c>
      <c r="D28" s="1">
        <v>84</v>
      </c>
      <c r="E28" s="1">
        <v>3</v>
      </c>
      <c r="F28" s="1">
        <v>12</v>
      </c>
      <c r="G28" s="37"/>
      <c r="H28" s="37"/>
      <c r="I28" s="37"/>
      <c r="J28" s="37"/>
      <c r="K28" s="37"/>
      <c r="L28" s="1">
        <v>20080917</v>
      </c>
      <c r="M28" s="1">
        <v>20080919</v>
      </c>
      <c r="N28" s="26">
        <v>5</v>
      </c>
      <c r="O28" s="68">
        <v>0.5</v>
      </c>
      <c r="P28" s="11">
        <v>50.6</v>
      </c>
      <c r="Q28" s="9">
        <v>130.83</v>
      </c>
      <c r="R28" s="1">
        <v>-30</v>
      </c>
      <c r="S28" s="18">
        <v>21030</v>
      </c>
      <c r="T28" s="1">
        <v>-30</v>
      </c>
      <c r="U28" s="18">
        <v>38000</v>
      </c>
      <c r="V28" s="9" t="s">
        <v>41</v>
      </c>
      <c r="X28" s="1">
        <v>84</v>
      </c>
      <c r="Y28" s="4" t="s">
        <v>110</v>
      </c>
      <c r="Z28" s="4">
        <v>48.92</v>
      </c>
      <c r="AA28" s="52">
        <f t="shared" si="1"/>
        <v>167.43663123466885</v>
      </c>
      <c r="AB28" s="1" t="s">
        <v>186</v>
      </c>
    </row>
    <row r="29" spans="1:28" ht="12.75">
      <c r="A29" s="25"/>
      <c r="B29" s="1" t="s">
        <v>115</v>
      </c>
      <c r="C29" s="1">
        <v>67716</v>
      </c>
      <c r="D29" s="1">
        <v>438</v>
      </c>
      <c r="E29" s="1">
        <v>3</v>
      </c>
      <c r="F29" s="1">
        <v>13</v>
      </c>
      <c r="G29" s="37"/>
      <c r="H29" s="37"/>
      <c r="I29" s="37"/>
      <c r="J29" s="37"/>
      <c r="K29" s="37"/>
      <c r="L29" s="1">
        <v>20080919</v>
      </c>
      <c r="M29" s="1">
        <v>20080921</v>
      </c>
      <c r="N29" s="26">
        <v>5</v>
      </c>
      <c r="O29" s="68">
        <v>0.4756944444444444</v>
      </c>
      <c r="P29" s="11">
        <v>45.3</v>
      </c>
      <c r="Q29" s="9">
        <v>99.51</v>
      </c>
      <c r="R29" s="1">
        <v>-30</v>
      </c>
      <c r="S29" s="18">
        <v>10320</v>
      </c>
      <c r="T29" s="1">
        <v>-30</v>
      </c>
      <c r="U29" s="18">
        <v>22400</v>
      </c>
      <c r="V29" s="9" t="s">
        <v>41</v>
      </c>
      <c r="X29" s="1">
        <v>438</v>
      </c>
      <c r="Y29" s="4" t="s">
        <v>110</v>
      </c>
      <c r="Z29" s="4">
        <v>48.83</v>
      </c>
      <c r="AA29" s="52">
        <f t="shared" si="1"/>
        <v>103.78865451566662</v>
      </c>
      <c r="AB29" s="1" t="s">
        <v>186</v>
      </c>
    </row>
    <row r="30" spans="1:28" ht="12.75">
      <c r="A30" s="25"/>
      <c r="B30" s="1" t="s">
        <v>115</v>
      </c>
      <c r="C30" s="1">
        <v>67717</v>
      </c>
      <c r="D30" s="1">
        <v>435</v>
      </c>
      <c r="E30" s="1">
        <v>3</v>
      </c>
      <c r="F30" s="1">
        <v>14</v>
      </c>
      <c r="G30" s="37"/>
      <c r="H30" s="37"/>
      <c r="I30" s="37"/>
      <c r="J30" s="37"/>
      <c r="K30" s="37"/>
      <c r="L30" s="1">
        <v>20080921</v>
      </c>
      <c r="M30" s="1">
        <v>20080922</v>
      </c>
      <c r="N30" s="41">
        <v>5</v>
      </c>
      <c r="O30" s="68">
        <v>0.5</v>
      </c>
      <c r="P30" s="11">
        <v>30.5</v>
      </c>
      <c r="Q30" s="9">
        <v>136.13</v>
      </c>
      <c r="R30" s="1">
        <v>-30</v>
      </c>
      <c r="S30" s="18">
        <v>25620</v>
      </c>
      <c r="T30" s="1">
        <v>-25</v>
      </c>
      <c r="U30" s="18">
        <v>78000</v>
      </c>
      <c r="V30" s="9" t="s">
        <v>41</v>
      </c>
      <c r="X30" s="1">
        <v>435</v>
      </c>
      <c r="Y30" s="4" t="s">
        <v>110</v>
      </c>
      <c r="Z30" s="4">
        <v>46.36</v>
      </c>
      <c r="AA30" s="52">
        <f t="shared" si="1"/>
        <v>193.6367558239862</v>
      </c>
      <c r="AB30" s="1" t="s">
        <v>186</v>
      </c>
    </row>
    <row r="31" spans="1:28" ht="12.75">
      <c r="A31" s="25"/>
      <c r="B31" s="1" t="s">
        <v>115</v>
      </c>
      <c r="C31" s="56">
        <v>68285</v>
      </c>
      <c r="D31" s="1">
        <v>85</v>
      </c>
      <c r="E31" s="4">
        <v>3</v>
      </c>
      <c r="F31" s="4">
        <v>15</v>
      </c>
      <c r="G31" s="37"/>
      <c r="H31" s="37"/>
      <c r="I31" s="37"/>
      <c r="J31" s="37"/>
      <c r="K31" s="37"/>
      <c r="L31" s="4">
        <v>20080922</v>
      </c>
      <c r="M31" s="4">
        <v>20080924</v>
      </c>
      <c r="N31" s="26">
        <v>5</v>
      </c>
      <c r="O31" s="68">
        <v>0.46319444444444446</v>
      </c>
      <c r="P31" s="9">
        <v>40.1</v>
      </c>
      <c r="Q31" s="9">
        <v>143.79</v>
      </c>
      <c r="R31" s="4">
        <v>-25</v>
      </c>
      <c r="S31" s="53">
        <v>25500</v>
      </c>
      <c r="T31" s="4">
        <v>-25</v>
      </c>
      <c r="U31" s="18">
        <v>36200</v>
      </c>
      <c r="V31" s="9" t="s">
        <v>41</v>
      </c>
      <c r="W31" s="49" t="s">
        <v>141</v>
      </c>
      <c r="X31" s="1">
        <v>85</v>
      </c>
      <c r="Y31" s="4" t="s">
        <v>111</v>
      </c>
      <c r="Z31" s="4">
        <v>69.94</v>
      </c>
      <c r="AA31" s="52">
        <f t="shared" si="1"/>
        <v>105.59050614812696</v>
      </c>
      <c r="AB31" s="1" t="s">
        <v>186</v>
      </c>
    </row>
    <row r="32" spans="1:28" s="5" customFormat="1" ht="12.75">
      <c r="A32" s="25"/>
      <c r="B32" s="4" t="s">
        <v>35</v>
      </c>
      <c r="C32" s="4">
        <v>67619</v>
      </c>
      <c r="D32" s="4">
        <v>83</v>
      </c>
      <c r="E32" s="4">
        <v>4</v>
      </c>
      <c r="F32" s="4" t="s">
        <v>36</v>
      </c>
      <c r="G32" s="37">
        <v>9</v>
      </c>
      <c r="H32" s="37">
        <v>4049146</v>
      </c>
      <c r="I32" s="37" t="s">
        <v>37</v>
      </c>
      <c r="J32" s="37">
        <v>24</v>
      </c>
      <c r="K32" s="37">
        <v>32</v>
      </c>
      <c r="L32" s="4">
        <v>20080724</v>
      </c>
      <c r="M32" s="4">
        <v>20080726</v>
      </c>
      <c r="N32" s="26">
        <v>7.75</v>
      </c>
      <c r="O32" s="43">
        <v>0.4791666666666667</v>
      </c>
      <c r="P32" s="9">
        <v>53.6</v>
      </c>
      <c r="Q32" s="9">
        <v>223.6</v>
      </c>
      <c r="R32" s="4">
        <v>-30</v>
      </c>
      <c r="S32" s="18">
        <v>21300</v>
      </c>
      <c r="T32" s="4">
        <v>-30</v>
      </c>
      <c r="U32" s="18">
        <v>75800</v>
      </c>
      <c r="V32" s="9" t="s">
        <v>38</v>
      </c>
      <c r="W32" s="50" t="s">
        <v>39</v>
      </c>
      <c r="X32" s="4">
        <v>83</v>
      </c>
      <c r="Y32" s="4" t="s">
        <v>109</v>
      </c>
      <c r="Z32" s="4">
        <v>61.71</v>
      </c>
      <c r="AA32" s="52">
        <f t="shared" si="1"/>
        <v>262.33997731323933</v>
      </c>
      <c r="AB32" s="4" t="s">
        <v>187</v>
      </c>
    </row>
    <row r="33" spans="1:28" s="5" customFormat="1" ht="12.75">
      <c r="A33" s="25"/>
      <c r="B33" s="4" t="s">
        <v>35</v>
      </c>
      <c r="C33" s="4">
        <v>67620</v>
      </c>
      <c r="D33" s="4" t="s">
        <v>105</v>
      </c>
      <c r="E33" s="4">
        <v>4</v>
      </c>
      <c r="F33" s="4" t="s">
        <v>40</v>
      </c>
      <c r="G33" s="37"/>
      <c r="H33" s="37"/>
      <c r="I33" s="37"/>
      <c r="J33" s="37"/>
      <c r="K33" s="37"/>
      <c r="L33" s="4">
        <v>20080728</v>
      </c>
      <c r="M33" s="4">
        <v>20080729</v>
      </c>
      <c r="N33" s="26">
        <v>7.75</v>
      </c>
      <c r="O33" s="43">
        <v>0.5104166666666666</v>
      </c>
      <c r="P33" s="9">
        <v>49.3</v>
      </c>
      <c r="Q33" s="9">
        <v>124.2</v>
      </c>
      <c r="R33" s="4">
        <v>-30</v>
      </c>
      <c r="S33" s="18">
        <v>19300</v>
      </c>
      <c r="T33" s="4">
        <v>-30</v>
      </c>
      <c r="U33" s="18">
        <v>47000</v>
      </c>
      <c r="V33" s="10" t="s">
        <v>41</v>
      </c>
      <c r="W33" s="50" t="s">
        <v>42</v>
      </c>
      <c r="X33" s="4" t="s">
        <v>105</v>
      </c>
      <c r="Y33" s="4" t="s">
        <v>109</v>
      </c>
      <c r="Z33" s="4">
        <v>60.57</v>
      </c>
      <c r="AA33" s="52">
        <f t="shared" si="1"/>
        <v>105.0520059435364</v>
      </c>
      <c r="AB33" s="4" t="s">
        <v>187</v>
      </c>
    </row>
    <row r="34" spans="1:28" ht="12.75">
      <c r="A34" s="25"/>
      <c r="B34" s="1" t="s">
        <v>35</v>
      </c>
      <c r="C34" s="1">
        <v>67621</v>
      </c>
      <c r="D34" s="1">
        <v>434</v>
      </c>
      <c r="E34" s="1">
        <v>4</v>
      </c>
      <c r="F34" s="1" t="s">
        <v>43</v>
      </c>
      <c r="G34" s="37"/>
      <c r="H34" s="37"/>
      <c r="I34" s="37"/>
      <c r="J34" s="37"/>
      <c r="K34" s="37"/>
      <c r="L34" s="1">
        <v>20080730</v>
      </c>
      <c r="M34" s="1">
        <v>20080801</v>
      </c>
      <c r="N34" s="41">
        <v>7.75</v>
      </c>
      <c r="O34" s="43">
        <v>0.4895833333333333</v>
      </c>
      <c r="P34" s="10">
        <v>50.7</v>
      </c>
      <c r="Q34" s="10">
        <v>131.6</v>
      </c>
      <c r="R34" s="1">
        <v>-30</v>
      </c>
      <c r="S34" s="19">
        <v>14200</v>
      </c>
      <c r="T34" s="1">
        <v>-30</v>
      </c>
      <c r="U34" s="19">
        <v>40300</v>
      </c>
      <c r="V34" s="10" t="s">
        <v>41</v>
      </c>
      <c r="W34" s="50" t="s">
        <v>44</v>
      </c>
      <c r="X34" s="1">
        <v>434</v>
      </c>
      <c r="Y34" s="4" t="s">
        <v>109</v>
      </c>
      <c r="Z34" s="1">
        <v>57.42</v>
      </c>
      <c r="AA34" s="52">
        <f t="shared" si="1"/>
        <v>129.18843608498779</v>
      </c>
      <c r="AB34" s="4" t="s">
        <v>187</v>
      </c>
    </row>
    <row r="35" spans="1:28" ht="12.75">
      <c r="A35" s="25"/>
      <c r="B35" s="1" t="s">
        <v>35</v>
      </c>
      <c r="C35" s="1">
        <v>67622</v>
      </c>
      <c r="D35" s="1">
        <v>438</v>
      </c>
      <c r="E35" s="1">
        <v>4</v>
      </c>
      <c r="F35" s="1" t="s">
        <v>45</v>
      </c>
      <c r="G35" s="37"/>
      <c r="H35" s="37"/>
      <c r="I35" s="37"/>
      <c r="J35" s="37"/>
      <c r="K35" s="37"/>
      <c r="L35" s="1">
        <v>20080801</v>
      </c>
      <c r="M35" s="1">
        <v>20080803</v>
      </c>
      <c r="N35" s="41">
        <v>7.75</v>
      </c>
      <c r="O35" s="43">
        <v>0.5208333333333334</v>
      </c>
      <c r="P35" s="10">
        <v>43.4</v>
      </c>
      <c r="Q35" s="10">
        <v>113.8</v>
      </c>
      <c r="R35" s="1">
        <v>-30</v>
      </c>
      <c r="S35" s="19">
        <v>10500</v>
      </c>
      <c r="T35" s="1">
        <v>-30</v>
      </c>
      <c r="U35" s="19">
        <v>26400</v>
      </c>
      <c r="V35" s="10" t="s">
        <v>41</v>
      </c>
      <c r="W35" s="50" t="s">
        <v>46</v>
      </c>
      <c r="X35" s="1">
        <v>438</v>
      </c>
      <c r="Y35" s="4" t="s">
        <v>110</v>
      </c>
      <c r="Z35" s="4">
        <v>48.83</v>
      </c>
      <c r="AA35" s="52">
        <f aca="true" t="shared" si="2" ref="AA35:AA66">(Q35-Z35)*100/Z35</f>
        <v>133.0534507474913</v>
      </c>
      <c r="AB35" s="4" t="s">
        <v>187</v>
      </c>
    </row>
    <row r="36" spans="1:28" ht="12.75">
      <c r="A36" s="25"/>
      <c r="B36" s="1" t="s">
        <v>35</v>
      </c>
      <c r="C36" s="1">
        <v>67623</v>
      </c>
      <c r="D36" s="1">
        <v>83</v>
      </c>
      <c r="E36" s="1">
        <v>4</v>
      </c>
      <c r="F36" s="1" t="s">
        <v>47</v>
      </c>
      <c r="G36" s="37"/>
      <c r="H36" s="37"/>
      <c r="I36" s="37"/>
      <c r="J36" s="37"/>
      <c r="K36" s="37"/>
      <c r="L36" s="1">
        <v>20080805</v>
      </c>
      <c r="M36" s="1">
        <v>20080806</v>
      </c>
      <c r="N36" s="41">
        <v>7.75</v>
      </c>
      <c r="O36" s="43">
        <v>0.5104166666666666</v>
      </c>
      <c r="P36" s="9">
        <v>46.2</v>
      </c>
      <c r="Q36" s="9">
        <v>144.4</v>
      </c>
      <c r="R36" s="4">
        <v>-30</v>
      </c>
      <c r="S36" s="19">
        <v>15200</v>
      </c>
      <c r="T36" s="4">
        <v>-30</v>
      </c>
      <c r="U36" s="19">
        <v>44200</v>
      </c>
      <c r="V36" s="9" t="s">
        <v>41</v>
      </c>
      <c r="W36" s="50" t="s">
        <v>42</v>
      </c>
      <c r="X36" s="1">
        <v>83</v>
      </c>
      <c r="Y36" s="4" t="s">
        <v>109</v>
      </c>
      <c r="Z36" s="4">
        <v>61.71</v>
      </c>
      <c r="AA36" s="52">
        <f t="shared" si="2"/>
        <v>133.99773132393452</v>
      </c>
      <c r="AB36" s="4" t="s">
        <v>187</v>
      </c>
    </row>
    <row r="37" spans="1:28" ht="12.75">
      <c r="A37" s="25"/>
      <c r="B37" s="1" t="s">
        <v>35</v>
      </c>
      <c r="C37" s="1">
        <v>67624</v>
      </c>
      <c r="D37" s="1">
        <v>85</v>
      </c>
      <c r="E37" s="1">
        <v>4</v>
      </c>
      <c r="F37" s="1" t="s">
        <v>48</v>
      </c>
      <c r="G37" s="37"/>
      <c r="H37" s="37"/>
      <c r="I37" s="37"/>
      <c r="J37" s="37"/>
      <c r="K37" s="37"/>
      <c r="L37" s="1">
        <v>20080807</v>
      </c>
      <c r="M37" s="1">
        <v>20080808</v>
      </c>
      <c r="N37" s="41">
        <v>7.75</v>
      </c>
      <c r="O37" s="43">
        <v>0.5104166666666666</v>
      </c>
      <c r="P37" s="10">
        <v>38.8</v>
      </c>
      <c r="Q37" s="10">
        <v>144.7</v>
      </c>
      <c r="R37" s="1">
        <v>-25</v>
      </c>
      <c r="S37" s="19">
        <v>21300</v>
      </c>
      <c r="T37" s="1">
        <v>-25</v>
      </c>
      <c r="U37" s="19">
        <v>37000</v>
      </c>
      <c r="V37" s="10" t="s">
        <v>41</v>
      </c>
      <c r="W37" s="50" t="s">
        <v>42</v>
      </c>
      <c r="X37" s="1">
        <v>85</v>
      </c>
      <c r="Y37" s="4" t="s">
        <v>111</v>
      </c>
      <c r="Z37" s="4">
        <v>69.94</v>
      </c>
      <c r="AA37" s="52">
        <f t="shared" si="2"/>
        <v>106.89162138976265</v>
      </c>
      <c r="AB37" s="4" t="s">
        <v>187</v>
      </c>
    </row>
    <row r="38" spans="1:28" ht="12.75">
      <c r="A38" s="25"/>
      <c r="B38" s="1" t="s">
        <v>35</v>
      </c>
      <c r="C38" s="1">
        <v>67625</v>
      </c>
      <c r="D38" s="1">
        <v>438</v>
      </c>
      <c r="E38" s="1">
        <v>4</v>
      </c>
      <c r="F38" s="1" t="s">
        <v>49</v>
      </c>
      <c r="G38" s="37"/>
      <c r="H38" s="37"/>
      <c r="I38" s="37"/>
      <c r="J38" s="37"/>
      <c r="K38" s="37"/>
      <c r="L38" s="1">
        <v>20080811</v>
      </c>
      <c r="M38" s="1">
        <v>20080812</v>
      </c>
      <c r="N38" s="41">
        <v>7.75</v>
      </c>
      <c r="O38" s="43">
        <v>0.5104166666666666</v>
      </c>
      <c r="P38" s="10">
        <v>42</v>
      </c>
      <c r="Q38" s="10">
        <v>104.9</v>
      </c>
      <c r="R38" s="1">
        <v>-30</v>
      </c>
      <c r="S38" s="19">
        <v>15500</v>
      </c>
      <c r="T38" s="1">
        <v>-30</v>
      </c>
      <c r="U38" s="19">
        <v>22500</v>
      </c>
      <c r="V38" s="10" t="s">
        <v>41</v>
      </c>
      <c r="W38" s="50" t="s">
        <v>46</v>
      </c>
      <c r="X38" s="1">
        <v>438</v>
      </c>
      <c r="Y38" s="4" t="s">
        <v>110</v>
      </c>
      <c r="Z38" s="4">
        <v>48.83</v>
      </c>
      <c r="AA38" s="52">
        <f t="shared" si="2"/>
        <v>114.82695064509525</v>
      </c>
      <c r="AB38" s="4" t="s">
        <v>187</v>
      </c>
    </row>
    <row r="39" spans="1:28" ht="12.75">
      <c r="A39" s="25"/>
      <c r="B39" s="1" t="s">
        <v>35</v>
      </c>
      <c r="C39" s="1">
        <v>67626</v>
      </c>
      <c r="D39" s="1">
        <v>85</v>
      </c>
      <c r="E39" s="1">
        <v>4</v>
      </c>
      <c r="F39" s="1" t="s">
        <v>50</v>
      </c>
      <c r="G39" s="37"/>
      <c r="H39" s="37"/>
      <c r="I39" s="37"/>
      <c r="J39" s="37"/>
      <c r="K39" s="37"/>
      <c r="L39" s="1">
        <v>20080814</v>
      </c>
      <c r="M39" s="1">
        <v>20080815</v>
      </c>
      <c r="N39" s="41">
        <v>7.75</v>
      </c>
      <c r="O39" s="43">
        <v>0.5104166666666666</v>
      </c>
      <c r="P39" s="10">
        <v>37.5</v>
      </c>
      <c r="Q39" s="10">
        <v>130.2</v>
      </c>
      <c r="R39" s="1">
        <v>-25</v>
      </c>
      <c r="S39" s="19">
        <v>23600</v>
      </c>
      <c r="T39" s="1">
        <v>-25</v>
      </c>
      <c r="U39" s="19">
        <v>30400</v>
      </c>
      <c r="V39" s="10" t="s">
        <v>41</v>
      </c>
      <c r="W39" s="50" t="s">
        <v>42</v>
      </c>
      <c r="X39" s="1">
        <v>85</v>
      </c>
      <c r="Y39" s="4" t="s">
        <v>111</v>
      </c>
      <c r="Z39" s="4">
        <v>69.94</v>
      </c>
      <c r="AA39" s="52">
        <f t="shared" si="2"/>
        <v>86.15956534172146</v>
      </c>
      <c r="AB39" s="4" t="s">
        <v>187</v>
      </c>
    </row>
    <row r="40" spans="1:28" ht="12.75">
      <c r="A40" s="25"/>
      <c r="B40" s="1" t="s">
        <v>35</v>
      </c>
      <c r="C40" s="1">
        <v>67627</v>
      </c>
      <c r="D40" s="1">
        <v>84</v>
      </c>
      <c r="E40" s="1">
        <v>4</v>
      </c>
      <c r="F40" s="1" t="s">
        <v>51</v>
      </c>
      <c r="G40" s="37"/>
      <c r="H40" s="37"/>
      <c r="I40" s="37"/>
      <c r="J40" s="37"/>
      <c r="K40" s="37"/>
      <c r="L40" s="1">
        <v>20080818</v>
      </c>
      <c r="M40" s="1">
        <v>20080819</v>
      </c>
      <c r="N40" s="41">
        <v>7.75</v>
      </c>
      <c r="O40" s="43">
        <v>0.5104166666666666</v>
      </c>
      <c r="P40" s="10">
        <v>45.5</v>
      </c>
      <c r="Q40" s="10">
        <v>110.5</v>
      </c>
      <c r="R40" s="1">
        <v>-30</v>
      </c>
      <c r="S40" s="19">
        <v>15200</v>
      </c>
      <c r="T40" s="1">
        <v>-30</v>
      </c>
      <c r="U40" s="19">
        <v>23600</v>
      </c>
      <c r="V40" s="10" t="s">
        <v>41</v>
      </c>
      <c r="W40" s="50" t="s">
        <v>42</v>
      </c>
      <c r="X40" s="1">
        <v>84</v>
      </c>
      <c r="Y40" s="4" t="s">
        <v>110</v>
      </c>
      <c r="Z40" s="4">
        <v>48.92</v>
      </c>
      <c r="AA40" s="52">
        <f t="shared" si="2"/>
        <v>125.8789860997547</v>
      </c>
      <c r="AB40" s="4" t="s">
        <v>187</v>
      </c>
    </row>
    <row r="41" spans="1:28" s="5" customFormat="1" ht="12.75">
      <c r="A41" s="25"/>
      <c r="B41" s="1" t="s">
        <v>35</v>
      </c>
      <c r="C41" s="1">
        <v>67628</v>
      </c>
      <c r="D41" s="1">
        <v>434</v>
      </c>
      <c r="E41" s="1">
        <v>4</v>
      </c>
      <c r="F41" s="1" t="s">
        <v>52</v>
      </c>
      <c r="G41" s="37"/>
      <c r="H41" s="37"/>
      <c r="I41" s="37"/>
      <c r="J41" s="37"/>
      <c r="K41" s="37"/>
      <c r="L41" s="1">
        <v>20080821</v>
      </c>
      <c r="M41" s="1">
        <v>20080822</v>
      </c>
      <c r="N41" s="41">
        <v>7.75</v>
      </c>
      <c r="O41" s="43">
        <v>0.5104166666666666</v>
      </c>
      <c r="P41" s="10">
        <v>55.2</v>
      </c>
      <c r="Q41" s="10">
        <v>138.2</v>
      </c>
      <c r="R41" s="1">
        <v>-30</v>
      </c>
      <c r="S41" s="19">
        <v>14200</v>
      </c>
      <c r="T41" s="1">
        <v>-30</v>
      </c>
      <c r="U41" s="19">
        <v>49500</v>
      </c>
      <c r="V41" s="10" t="s">
        <v>41</v>
      </c>
      <c r="W41" s="50" t="s">
        <v>42</v>
      </c>
      <c r="X41" s="1">
        <v>434</v>
      </c>
      <c r="Y41" s="4" t="s">
        <v>109</v>
      </c>
      <c r="Z41" s="1">
        <v>57.42</v>
      </c>
      <c r="AA41" s="52">
        <f t="shared" si="2"/>
        <v>140.682688958551</v>
      </c>
      <c r="AB41" s="4" t="s">
        <v>187</v>
      </c>
    </row>
    <row r="42" spans="1:28" ht="12.75">
      <c r="A42" s="25"/>
      <c r="B42" s="4" t="s">
        <v>35</v>
      </c>
      <c r="C42" s="4">
        <v>67629</v>
      </c>
      <c r="D42" s="4">
        <v>84</v>
      </c>
      <c r="E42" s="4">
        <v>4</v>
      </c>
      <c r="F42" s="4" t="s">
        <v>53</v>
      </c>
      <c r="G42" s="37"/>
      <c r="H42" s="37"/>
      <c r="I42" s="37"/>
      <c r="J42" s="37"/>
      <c r="K42" s="37"/>
      <c r="L42" s="4">
        <v>20080825</v>
      </c>
      <c r="M42" s="4">
        <v>20080826</v>
      </c>
      <c r="N42" s="26">
        <v>7.75</v>
      </c>
      <c r="O42" s="43">
        <v>0.5</v>
      </c>
      <c r="P42" s="9">
        <v>51</v>
      </c>
      <c r="Q42" s="9">
        <v>137.5</v>
      </c>
      <c r="R42" s="4">
        <v>-30</v>
      </c>
      <c r="S42" s="18">
        <v>10000</v>
      </c>
      <c r="T42" s="4">
        <v>-30</v>
      </c>
      <c r="U42" s="18">
        <v>30400</v>
      </c>
      <c r="V42" s="9" t="s">
        <v>41</v>
      </c>
      <c r="W42" s="50" t="s">
        <v>44</v>
      </c>
      <c r="X42" s="4">
        <v>84</v>
      </c>
      <c r="Y42" s="4" t="s">
        <v>110</v>
      </c>
      <c r="Z42" s="4">
        <v>48.92</v>
      </c>
      <c r="AA42" s="52">
        <f t="shared" si="2"/>
        <v>181.07113654946852</v>
      </c>
      <c r="AB42" s="4" t="s">
        <v>187</v>
      </c>
    </row>
    <row r="43" spans="1:28" s="5" customFormat="1" ht="12.75">
      <c r="A43" s="25"/>
      <c r="B43" s="1" t="s">
        <v>35</v>
      </c>
      <c r="C43" s="1">
        <v>67630</v>
      </c>
      <c r="D43" s="1">
        <v>435</v>
      </c>
      <c r="E43" s="1">
        <v>4</v>
      </c>
      <c r="F43" s="1" t="s">
        <v>54</v>
      </c>
      <c r="G43" s="37"/>
      <c r="H43" s="37"/>
      <c r="I43" s="37"/>
      <c r="J43" s="37"/>
      <c r="K43" s="37"/>
      <c r="L43" s="1">
        <v>20080827</v>
      </c>
      <c r="M43" s="1">
        <v>20080829</v>
      </c>
      <c r="N43" s="41">
        <v>7.75</v>
      </c>
      <c r="O43" s="43">
        <v>0.5</v>
      </c>
      <c r="P43" s="10">
        <v>55.6</v>
      </c>
      <c r="Q43" s="10">
        <v>159.4</v>
      </c>
      <c r="R43" s="1">
        <v>-30</v>
      </c>
      <c r="S43" s="19">
        <v>25800</v>
      </c>
      <c r="T43" s="1">
        <v>-30</v>
      </c>
      <c r="U43" s="19">
        <v>95900</v>
      </c>
      <c r="V43" s="9" t="s">
        <v>38</v>
      </c>
      <c r="W43" s="50" t="s">
        <v>44</v>
      </c>
      <c r="X43" s="1">
        <v>435</v>
      </c>
      <c r="Y43" s="4" t="s">
        <v>110</v>
      </c>
      <c r="Z43" s="1">
        <v>46.36</v>
      </c>
      <c r="AA43" s="52">
        <f t="shared" si="2"/>
        <v>243.83088869715272</v>
      </c>
      <c r="AB43" s="4" t="s">
        <v>187</v>
      </c>
    </row>
    <row r="44" spans="1:28" ht="12.75">
      <c r="A44" s="25"/>
      <c r="B44" s="4" t="s">
        <v>35</v>
      </c>
      <c r="C44" s="4">
        <v>67631</v>
      </c>
      <c r="D44" s="4">
        <v>435</v>
      </c>
      <c r="E44" s="4">
        <v>4</v>
      </c>
      <c r="F44" s="4" t="s">
        <v>55</v>
      </c>
      <c r="G44" s="37"/>
      <c r="H44" s="37"/>
      <c r="I44" s="37"/>
      <c r="J44" s="37"/>
      <c r="K44" s="37"/>
      <c r="L44" s="4">
        <v>20080902</v>
      </c>
      <c r="M44" s="4">
        <v>20080903</v>
      </c>
      <c r="N44" s="26">
        <v>7.75</v>
      </c>
      <c r="O44" s="43">
        <v>0.46875</v>
      </c>
      <c r="P44" s="9">
        <v>55.4</v>
      </c>
      <c r="Q44" s="9">
        <v>171.1</v>
      </c>
      <c r="R44" s="4">
        <v>-30</v>
      </c>
      <c r="S44" s="18">
        <v>23700</v>
      </c>
      <c r="T44" s="4">
        <v>-30</v>
      </c>
      <c r="U44" s="18">
        <v>123000</v>
      </c>
      <c r="V44" s="9" t="s">
        <v>38</v>
      </c>
      <c r="W44" s="50" t="s">
        <v>39</v>
      </c>
      <c r="X44" s="4">
        <v>435</v>
      </c>
      <c r="Y44" s="4" t="s">
        <v>110</v>
      </c>
      <c r="Z44" s="4">
        <v>46.36</v>
      </c>
      <c r="AA44" s="52">
        <f t="shared" si="2"/>
        <v>269.0681622088007</v>
      </c>
      <c r="AB44" s="4" t="s">
        <v>187</v>
      </c>
    </row>
    <row r="45" spans="1:28" ht="12.75">
      <c r="A45" s="25"/>
      <c r="B45" s="1" t="s">
        <v>35</v>
      </c>
      <c r="C45" s="1">
        <v>67632</v>
      </c>
      <c r="D45" s="1" t="s">
        <v>105</v>
      </c>
      <c r="E45" s="1">
        <v>4</v>
      </c>
      <c r="F45" s="1" t="s">
        <v>56</v>
      </c>
      <c r="G45" s="37"/>
      <c r="H45" s="37"/>
      <c r="I45" s="37"/>
      <c r="J45" s="37"/>
      <c r="K45" s="37"/>
      <c r="L45" s="1">
        <v>20080904</v>
      </c>
      <c r="M45" s="1">
        <v>20080905</v>
      </c>
      <c r="N45" s="10">
        <v>7.75</v>
      </c>
      <c r="O45" s="66">
        <v>0.5</v>
      </c>
      <c r="P45" s="10">
        <v>53.6</v>
      </c>
      <c r="Q45" s="10">
        <v>145.1</v>
      </c>
      <c r="R45" s="1">
        <v>-30</v>
      </c>
      <c r="S45" s="19">
        <v>14700</v>
      </c>
      <c r="T45" s="1">
        <v>-30</v>
      </c>
      <c r="U45" s="19">
        <v>57300</v>
      </c>
      <c r="V45" s="10" t="s">
        <v>41</v>
      </c>
      <c r="W45" s="50" t="s">
        <v>166</v>
      </c>
      <c r="X45" s="1" t="s">
        <v>105</v>
      </c>
      <c r="Y45" s="4" t="s">
        <v>109</v>
      </c>
      <c r="Z45" s="4">
        <v>60.57</v>
      </c>
      <c r="AA45" s="52">
        <f t="shared" si="2"/>
        <v>139.55753673435694</v>
      </c>
      <c r="AB45" s="4" t="s">
        <v>187</v>
      </c>
    </row>
    <row r="46" spans="1:28" ht="12.75">
      <c r="A46" s="25"/>
      <c r="B46" s="4" t="s">
        <v>35</v>
      </c>
      <c r="C46" s="4">
        <v>67648</v>
      </c>
      <c r="D46" s="4">
        <v>83</v>
      </c>
      <c r="E46" s="4">
        <v>5</v>
      </c>
      <c r="F46" s="4" t="s">
        <v>57</v>
      </c>
      <c r="G46" s="37">
        <v>8.75</v>
      </c>
      <c r="H46" s="37">
        <v>4049146</v>
      </c>
      <c r="I46" s="37" t="s">
        <v>58</v>
      </c>
      <c r="J46" s="37">
        <v>29</v>
      </c>
      <c r="K46" s="37">
        <v>32</v>
      </c>
      <c r="L46" s="4">
        <v>20080722</v>
      </c>
      <c r="M46" s="4">
        <v>20080723</v>
      </c>
      <c r="N46" s="26">
        <v>7.75</v>
      </c>
      <c r="O46" s="43">
        <v>0.4861111111111111</v>
      </c>
      <c r="P46" s="11">
        <v>54.2</v>
      </c>
      <c r="Q46" s="9">
        <v>217.7</v>
      </c>
      <c r="R46" s="4">
        <v>-30</v>
      </c>
      <c r="S46" s="18">
        <v>18900</v>
      </c>
      <c r="T46" s="4">
        <v>-30</v>
      </c>
      <c r="U46" s="18">
        <v>73300</v>
      </c>
      <c r="V46" s="9" t="s">
        <v>59</v>
      </c>
      <c r="W46" s="50" t="s">
        <v>44</v>
      </c>
      <c r="X46" s="4">
        <v>83</v>
      </c>
      <c r="Y46" s="4" t="s">
        <v>109</v>
      </c>
      <c r="Z46" s="4">
        <v>61.71</v>
      </c>
      <c r="AA46" s="52">
        <f t="shared" si="2"/>
        <v>252.77912818019766</v>
      </c>
      <c r="AB46" s="4" t="s">
        <v>188</v>
      </c>
    </row>
    <row r="47" spans="1:28" ht="12.75">
      <c r="A47" s="25"/>
      <c r="B47" s="4" t="s">
        <v>35</v>
      </c>
      <c r="C47" s="4">
        <v>67649</v>
      </c>
      <c r="D47" s="4">
        <v>435</v>
      </c>
      <c r="E47" s="4">
        <v>5</v>
      </c>
      <c r="F47" s="4" t="s">
        <v>60</v>
      </c>
      <c r="G47" s="37"/>
      <c r="H47" s="37"/>
      <c r="I47" s="37"/>
      <c r="J47" s="37"/>
      <c r="K47" s="37"/>
      <c r="L47" s="4">
        <v>20080724</v>
      </c>
      <c r="M47" s="4">
        <v>20080726</v>
      </c>
      <c r="N47" s="26">
        <v>7.75</v>
      </c>
      <c r="O47" s="43">
        <v>0.4791666666666667</v>
      </c>
      <c r="P47" s="11">
        <v>53.3</v>
      </c>
      <c r="Q47" s="9">
        <v>136</v>
      </c>
      <c r="R47" s="4">
        <v>-30</v>
      </c>
      <c r="S47" s="18">
        <v>19300</v>
      </c>
      <c r="T47" s="4">
        <v>-30</v>
      </c>
      <c r="U47" s="18">
        <v>102300</v>
      </c>
      <c r="V47" s="9" t="s">
        <v>38</v>
      </c>
      <c r="W47" s="50" t="s">
        <v>39</v>
      </c>
      <c r="X47" s="4">
        <v>435</v>
      </c>
      <c r="Y47" s="4" t="s">
        <v>110</v>
      </c>
      <c r="Z47" s="4">
        <v>46.36</v>
      </c>
      <c r="AA47" s="52">
        <f t="shared" si="2"/>
        <v>193.35634167385678</v>
      </c>
      <c r="AB47" s="4" t="s">
        <v>188</v>
      </c>
    </row>
    <row r="48" spans="1:28" ht="12.75">
      <c r="A48" s="25"/>
      <c r="B48" s="1" t="s">
        <v>35</v>
      </c>
      <c r="C48" s="1">
        <v>67650</v>
      </c>
      <c r="D48" s="1">
        <v>85</v>
      </c>
      <c r="E48" s="1">
        <v>5</v>
      </c>
      <c r="F48" s="1" t="s">
        <v>61</v>
      </c>
      <c r="G48" s="37"/>
      <c r="H48" s="37"/>
      <c r="I48" s="37"/>
      <c r="J48" s="37"/>
      <c r="K48" s="37"/>
      <c r="L48" s="1">
        <v>20080728</v>
      </c>
      <c r="M48" s="1">
        <v>20080729</v>
      </c>
      <c r="N48" s="41">
        <v>7.75</v>
      </c>
      <c r="O48" s="43">
        <v>0.5</v>
      </c>
      <c r="P48" s="12">
        <v>42</v>
      </c>
      <c r="Q48" s="10">
        <v>155.6</v>
      </c>
      <c r="R48" s="1">
        <v>-25</v>
      </c>
      <c r="S48" s="19">
        <v>23600</v>
      </c>
      <c r="T48" s="1">
        <v>-25</v>
      </c>
      <c r="U48" s="19">
        <v>42600</v>
      </c>
      <c r="V48" s="10" t="s">
        <v>41</v>
      </c>
      <c r="W48" s="49" t="s">
        <v>44</v>
      </c>
      <c r="X48" s="1">
        <v>85</v>
      </c>
      <c r="Y48" s="4" t="s">
        <v>111</v>
      </c>
      <c r="Z48" s="4">
        <v>69.94</v>
      </c>
      <c r="AA48" s="52">
        <f t="shared" si="2"/>
        <v>122.4764083500143</v>
      </c>
      <c r="AB48" s="4" t="s">
        <v>188</v>
      </c>
    </row>
    <row r="49" spans="1:28" ht="12.75">
      <c r="A49" s="25"/>
      <c r="B49" s="1" t="s">
        <v>35</v>
      </c>
      <c r="C49" s="1">
        <v>67651</v>
      </c>
      <c r="D49" s="1">
        <v>434</v>
      </c>
      <c r="E49" s="1">
        <v>5</v>
      </c>
      <c r="F49" s="1" t="s">
        <v>62</v>
      </c>
      <c r="G49" s="37"/>
      <c r="H49" s="37"/>
      <c r="I49" s="37"/>
      <c r="J49" s="37"/>
      <c r="K49" s="37"/>
      <c r="L49" s="1">
        <v>20080801</v>
      </c>
      <c r="M49" s="1">
        <v>20080803</v>
      </c>
      <c r="N49" s="10">
        <v>7.75</v>
      </c>
      <c r="O49" s="66">
        <v>0.5</v>
      </c>
      <c r="P49" s="12">
        <v>48.8</v>
      </c>
      <c r="Q49" s="10">
        <v>134.4</v>
      </c>
      <c r="R49" s="1">
        <v>-30</v>
      </c>
      <c r="S49" s="19">
        <v>18500</v>
      </c>
      <c r="T49" s="1">
        <v>-30</v>
      </c>
      <c r="U49" s="19">
        <v>40100</v>
      </c>
      <c r="V49" s="10" t="s">
        <v>41</v>
      </c>
      <c r="W49" s="49" t="s">
        <v>164</v>
      </c>
      <c r="X49" s="4">
        <v>434</v>
      </c>
      <c r="Y49" s="4" t="s">
        <v>109</v>
      </c>
      <c r="Z49" s="1">
        <v>57.42</v>
      </c>
      <c r="AA49" s="52">
        <f t="shared" si="2"/>
        <v>134.06478578892373</v>
      </c>
      <c r="AB49" s="4" t="s">
        <v>188</v>
      </c>
    </row>
    <row r="50" spans="1:28" ht="12.75">
      <c r="A50" s="25"/>
      <c r="B50" s="1" t="s">
        <v>35</v>
      </c>
      <c r="C50" s="1">
        <v>67652</v>
      </c>
      <c r="D50" s="1">
        <v>84</v>
      </c>
      <c r="E50" s="1">
        <v>5</v>
      </c>
      <c r="F50" s="1" t="s">
        <v>63</v>
      </c>
      <c r="G50" s="37"/>
      <c r="H50" s="37"/>
      <c r="I50" s="37"/>
      <c r="J50" s="37"/>
      <c r="K50" s="37"/>
      <c r="L50" s="1">
        <v>20080805</v>
      </c>
      <c r="M50" s="1">
        <v>20080806</v>
      </c>
      <c r="N50" s="10">
        <v>7.75</v>
      </c>
      <c r="O50" s="66">
        <v>0.5104166666666666</v>
      </c>
      <c r="P50" s="12">
        <v>48.2</v>
      </c>
      <c r="Q50" s="10">
        <v>111.5</v>
      </c>
      <c r="R50" s="1">
        <v>-30</v>
      </c>
      <c r="S50" s="19">
        <v>15200</v>
      </c>
      <c r="T50" s="1">
        <v>-30</v>
      </c>
      <c r="U50" s="19">
        <v>27200</v>
      </c>
      <c r="V50" s="10" t="s">
        <v>41</v>
      </c>
      <c r="W50" s="49" t="s">
        <v>165</v>
      </c>
      <c r="X50" s="4">
        <v>84</v>
      </c>
      <c r="Y50" s="4" t="s">
        <v>110</v>
      </c>
      <c r="Z50" s="4">
        <v>48.92</v>
      </c>
      <c r="AA50" s="52">
        <f t="shared" si="2"/>
        <v>127.92313982011447</v>
      </c>
      <c r="AB50" s="4" t="s">
        <v>188</v>
      </c>
    </row>
    <row r="51" spans="1:28" ht="12.75">
      <c r="A51" s="25"/>
      <c r="B51" s="1" t="s">
        <v>35</v>
      </c>
      <c r="C51" s="1">
        <v>67653</v>
      </c>
      <c r="D51" s="1">
        <v>83</v>
      </c>
      <c r="E51" s="1">
        <v>5</v>
      </c>
      <c r="F51" s="1" t="s">
        <v>65</v>
      </c>
      <c r="G51" s="37"/>
      <c r="H51" s="37"/>
      <c r="I51" s="37"/>
      <c r="J51" s="37"/>
      <c r="K51" s="37"/>
      <c r="L51" s="1">
        <v>20080808</v>
      </c>
      <c r="M51" s="1">
        <v>20080809</v>
      </c>
      <c r="N51" s="41">
        <v>7.75</v>
      </c>
      <c r="O51" s="43">
        <v>0.5104166666666666</v>
      </c>
      <c r="P51" s="12">
        <v>52.4</v>
      </c>
      <c r="Q51" s="10">
        <v>177.8</v>
      </c>
      <c r="R51" s="1">
        <v>-30</v>
      </c>
      <c r="S51" s="19">
        <v>15600</v>
      </c>
      <c r="T51" s="1">
        <v>-30</v>
      </c>
      <c r="U51" s="19">
        <v>59100</v>
      </c>
      <c r="V51" s="10" t="s">
        <v>41</v>
      </c>
      <c r="W51" s="49" t="s">
        <v>64</v>
      </c>
      <c r="X51" s="1">
        <v>83</v>
      </c>
      <c r="Y51" s="4" t="s">
        <v>109</v>
      </c>
      <c r="Z51" s="4">
        <v>61.71</v>
      </c>
      <c r="AA51" s="52">
        <f t="shared" si="2"/>
        <v>188.1218603143737</v>
      </c>
      <c r="AB51" s="4" t="s">
        <v>188</v>
      </c>
    </row>
    <row r="52" spans="1:28" ht="12.75">
      <c r="A52" s="25"/>
      <c r="B52" s="1" t="s">
        <v>35</v>
      </c>
      <c r="C52" s="1">
        <v>67654</v>
      </c>
      <c r="D52" s="1" t="s">
        <v>105</v>
      </c>
      <c r="E52" s="1">
        <v>5</v>
      </c>
      <c r="F52" s="1" t="s">
        <v>66</v>
      </c>
      <c r="G52" s="37"/>
      <c r="H52" s="37"/>
      <c r="I52" s="37"/>
      <c r="J52" s="37"/>
      <c r="K52" s="37"/>
      <c r="L52" s="1">
        <v>20080811</v>
      </c>
      <c r="M52" s="1">
        <v>20080812</v>
      </c>
      <c r="N52" s="41">
        <v>7.75</v>
      </c>
      <c r="O52" s="43">
        <v>0.4791666666666667</v>
      </c>
      <c r="P52" s="12">
        <v>48</v>
      </c>
      <c r="Q52" s="10">
        <v>122</v>
      </c>
      <c r="R52" s="1">
        <v>-30</v>
      </c>
      <c r="S52" s="19">
        <v>16000</v>
      </c>
      <c r="T52" s="1">
        <v>-30</v>
      </c>
      <c r="U52" s="19">
        <v>41100</v>
      </c>
      <c r="V52" s="10" t="s">
        <v>41</v>
      </c>
      <c r="W52" s="49" t="s">
        <v>67</v>
      </c>
      <c r="X52" s="1" t="s">
        <v>105</v>
      </c>
      <c r="Y52" s="4" t="s">
        <v>109</v>
      </c>
      <c r="Z52" s="4">
        <v>60.57</v>
      </c>
      <c r="AA52" s="52">
        <f t="shared" si="2"/>
        <v>101.41984480766055</v>
      </c>
      <c r="AB52" s="4" t="s">
        <v>188</v>
      </c>
    </row>
    <row r="53" spans="1:28" ht="12.75">
      <c r="A53" s="25"/>
      <c r="B53" s="1" t="s">
        <v>35</v>
      </c>
      <c r="C53" s="1">
        <v>67655</v>
      </c>
      <c r="D53" s="1">
        <v>85</v>
      </c>
      <c r="E53" s="1">
        <v>5</v>
      </c>
      <c r="F53" s="1" t="s">
        <v>68</v>
      </c>
      <c r="G53" s="37"/>
      <c r="H53" s="37"/>
      <c r="I53" s="37"/>
      <c r="J53" s="37"/>
      <c r="K53" s="37"/>
      <c r="L53" s="1">
        <v>20080814</v>
      </c>
      <c r="M53" s="1">
        <v>20080815</v>
      </c>
      <c r="N53" s="41">
        <v>7.75</v>
      </c>
      <c r="O53" s="43">
        <v>0.4895833333333333</v>
      </c>
      <c r="P53" s="12">
        <v>41.7</v>
      </c>
      <c r="Q53" s="10">
        <v>151.2</v>
      </c>
      <c r="R53" s="1">
        <v>-25</v>
      </c>
      <c r="S53" s="19">
        <v>20300</v>
      </c>
      <c r="T53" s="1">
        <v>-25</v>
      </c>
      <c r="U53" s="19">
        <v>33300</v>
      </c>
      <c r="V53" s="10" t="s">
        <v>41</v>
      </c>
      <c r="W53" s="49" t="s">
        <v>69</v>
      </c>
      <c r="X53" s="1">
        <v>85</v>
      </c>
      <c r="Y53" s="4" t="s">
        <v>111</v>
      </c>
      <c r="Z53" s="4">
        <v>69.94</v>
      </c>
      <c r="AA53" s="52">
        <f t="shared" si="2"/>
        <v>116.18530168716042</v>
      </c>
      <c r="AB53" s="4" t="s">
        <v>188</v>
      </c>
    </row>
    <row r="54" spans="1:28" ht="12.75">
      <c r="A54" s="25"/>
      <c r="B54" s="1" t="s">
        <v>35</v>
      </c>
      <c r="C54" s="1">
        <v>67656</v>
      </c>
      <c r="D54" s="1" t="s">
        <v>105</v>
      </c>
      <c r="E54" s="1">
        <v>5</v>
      </c>
      <c r="F54" s="1" t="s">
        <v>70</v>
      </c>
      <c r="G54" s="37"/>
      <c r="H54" s="37"/>
      <c r="I54" s="37"/>
      <c r="J54" s="37"/>
      <c r="K54" s="37"/>
      <c r="L54" s="1">
        <v>20080821</v>
      </c>
      <c r="M54" s="1">
        <v>20080822</v>
      </c>
      <c r="N54" s="41">
        <v>7.75</v>
      </c>
      <c r="O54" s="43">
        <v>0.5104166666666666</v>
      </c>
      <c r="P54" s="12">
        <v>51.2</v>
      </c>
      <c r="Q54" s="10">
        <v>127.5</v>
      </c>
      <c r="R54" s="1">
        <v>-30</v>
      </c>
      <c r="S54" s="19">
        <v>16000</v>
      </c>
      <c r="T54" s="1">
        <v>-30</v>
      </c>
      <c r="U54" s="19">
        <v>46200</v>
      </c>
      <c r="V54" s="10" t="s">
        <v>41</v>
      </c>
      <c r="W54" s="49" t="s">
        <v>64</v>
      </c>
      <c r="X54" s="1" t="s">
        <v>105</v>
      </c>
      <c r="Y54" s="4" t="s">
        <v>109</v>
      </c>
      <c r="Z54" s="4">
        <v>60.57</v>
      </c>
      <c r="AA54" s="52">
        <f t="shared" si="2"/>
        <v>110.50024764735019</v>
      </c>
      <c r="AB54" s="4" t="s">
        <v>188</v>
      </c>
    </row>
    <row r="55" spans="1:28" ht="12.75">
      <c r="A55" s="25"/>
      <c r="B55" s="4" t="s">
        <v>35</v>
      </c>
      <c r="C55" s="4">
        <v>67657</v>
      </c>
      <c r="D55" s="4">
        <v>438</v>
      </c>
      <c r="E55" s="4">
        <v>5</v>
      </c>
      <c r="F55" s="4" t="s">
        <v>71</v>
      </c>
      <c r="G55" s="37"/>
      <c r="H55" s="37"/>
      <c r="I55" s="37"/>
      <c r="J55" s="37"/>
      <c r="K55" s="37"/>
      <c r="L55" s="4">
        <v>20080825</v>
      </c>
      <c r="M55" s="4">
        <v>20080826</v>
      </c>
      <c r="N55" s="26">
        <v>7.75</v>
      </c>
      <c r="O55" s="43">
        <v>0.5</v>
      </c>
      <c r="P55" s="11">
        <v>48.9</v>
      </c>
      <c r="Q55" s="9">
        <v>109</v>
      </c>
      <c r="R55" s="4">
        <v>-30</v>
      </c>
      <c r="S55" s="18">
        <v>14700</v>
      </c>
      <c r="T55" s="4">
        <v>-30</v>
      </c>
      <c r="U55" s="18">
        <v>26500</v>
      </c>
      <c r="V55" s="9" t="s">
        <v>41</v>
      </c>
      <c r="W55" s="50" t="s">
        <v>44</v>
      </c>
      <c r="X55" s="4">
        <v>438</v>
      </c>
      <c r="Y55" s="4" t="s">
        <v>110</v>
      </c>
      <c r="Z55" s="4">
        <v>48.83</v>
      </c>
      <c r="AA55" s="52">
        <f t="shared" si="2"/>
        <v>123.22342822035634</v>
      </c>
      <c r="AB55" s="4" t="s">
        <v>188</v>
      </c>
    </row>
    <row r="56" spans="1:28" ht="12.75">
      <c r="A56" s="25"/>
      <c r="B56" s="1" t="s">
        <v>35</v>
      </c>
      <c r="C56" s="1">
        <v>67658</v>
      </c>
      <c r="D56" s="1">
        <v>84</v>
      </c>
      <c r="E56" s="1">
        <v>5</v>
      </c>
      <c r="F56" s="1" t="s">
        <v>72</v>
      </c>
      <c r="G56" s="37"/>
      <c r="H56" s="37"/>
      <c r="I56" s="37"/>
      <c r="J56" s="37"/>
      <c r="K56" s="37"/>
      <c r="L56" s="1">
        <v>20080827</v>
      </c>
      <c r="M56" s="1">
        <v>20080829</v>
      </c>
      <c r="N56" s="41">
        <v>7.75</v>
      </c>
      <c r="O56" s="43">
        <v>0.5</v>
      </c>
      <c r="P56" s="12">
        <v>49.9</v>
      </c>
      <c r="Q56" s="10">
        <v>122</v>
      </c>
      <c r="R56" s="1">
        <v>-30</v>
      </c>
      <c r="S56" s="19">
        <v>25000</v>
      </c>
      <c r="T56" s="1">
        <v>-30</v>
      </c>
      <c r="U56" s="19">
        <v>26500</v>
      </c>
      <c r="V56" s="10" t="s">
        <v>41</v>
      </c>
      <c r="W56" s="50" t="s">
        <v>44</v>
      </c>
      <c r="X56" s="1">
        <v>84</v>
      </c>
      <c r="Y56" s="4" t="s">
        <v>110</v>
      </c>
      <c r="Z56" s="4">
        <v>48.92</v>
      </c>
      <c r="AA56" s="52">
        <f t="shared" si="2"/>
        <v>149.38675388389206</v>
      </c>
      <c r="AB56" s="4" t="s">
        <v>188</v>
      </c>
    </row>
    <row r="57" spans="1:28" ht="12.75">
      <c r="A57" s="25"/>
      <c r="B57" s="4" t="s">
        <v>35</v>
      </c>
      <c r="C57" s="4">
        <v>67659</v>
      </c>
      <c r="D57" s="4">
        <v>435</v>
      </c>
      <c r="E57" s="4">
        <v>5</v>
      </c>
      <c r="F57" s="4" t="s">
        <v>73</v>
      </c>
      <c r="G57" s="37"/>
      <c r="H57" s="37"/>
      <c r="I57" s="37"/>
      <c r="J57" s="37"/>
      <c r="K57" s="37"/>
      <c r="L57" s="4">
        <v>20080902</v>
      </c>
      <c r="M57" s="4">
        <v>20080903</v>
      </c>
      <c r="N57" s="26">
        <v>7.75</v>
      </c>
      <c r="O57" s="43">
        <v>0.5</v>
      </c>
      <c r="P57" s="11">
        <v>58.1</v>
      </c>
      <c r="Q57" s="9">
        <v>188.5</v>
      </c>
      <c r="R57" s="4">
        <v>-30</v>
      </c>
      <c r="S57" s="18">
        <v>24300</v>
      </c>
      <c r="T57" s="4">
        <v>-30</v>
      </c>
      <c r="U57" s="18">
        <v>138800</v>
      </c>
      <c r="V57" s="9" t="s">
        <v>38</v>
      </c>
      <c r="W57" s="50" t="s">
        <v>42</v>
      </c>
      <c r="X57" s="4">
        <v>435</v>
      </c>
      <c r="Y57" s="4" t="s">
        <v>110</v>
      </c>
      <c r="Z57" s="4">
        <v>46.36</v>
      </c>
      <c r="AA57" s="52">
        <f t="shared" si="2"/>
        <v>306.60051768766175</v>
      </c>
      <c r="AB57" s="4" t="s">
        <v>188</v>
      </c>
    </row>
    <row r="58" spans="1:28" s="5" customFormat="1" ht="12.75">
      <c r="A58" s="25"/>
      <c r="B58" s="1" t="s">
        <v>35</v>
      </c>
      <c r="C58" s="1">
        <v>67660</v>
      </c>
      <c r="D58" s="1">
        <v>434</v>
      </c>
      <c r="E58" s="1">
        <v>5</v>
      </c>
      <c r="F58" s="1" t="s">
        <v>74</v>
      </c>
      <c r="G58" s="37"/>
      <c r="H58" s="37"/>
      <c r="I58" s="37"/>
      <c r="J58" s="37"/>
      <c r="K58" s="37"/>
      <c r="L58" s="1">
        <v>20080904</v>
      </c>
      <c r="M58" s="1">
        <v>20080905</v>
      </c>
      <c r="N58" s="41">
        <v>7.75</v>
      </c>
      <c r="O58" s="43">
        <v>0.46875</v>
      </c>
      <c r="P58" s="12">
        <v>48.2</v>
      </c>
      <c r="Q58" s="10">
        <v>105</v>
      </c>
      <c r="R58" s="1">
        <v>-30</v>
      </c>
      <c r="S58" s="19">
        <v>14000</v>
      </c>
      <c r="T58" s="1">
        <v>-30</v>
      </c>
      <c r="U58" s="19">
        <v>36500</v>
      </c>
      <c r="V58" s="10" t="s">
        <v>41</v>
      </c>
      <c r="W58" s="50" t="s">
        <v>75</v>
      </c>
      <c r="X58" s="1">
        <v>434</v>
      </c>
      <c r="Y58" s="4" t="s">
        <v>109</v>
      </c>
      <c r="Z58" s="1">
        <v>57.42</v>
      </c>
      <c r="AA58" s="52">
        <f t="shared" si="2"/>
        <v>82.86311389759665</v>
      </c>
      <c r="AB58" s="4" t="s">
        <v>188</v>
      </c>
    </row>
    <row r="59" spans="1:28" ht="12.75">
      <c r="A59" s="25"/>
      <c r="B59" s="1" t="s">
        <v>35</v>
      </c>
      <c r="C59" s="1">
        <v>67661</v>
      </c>
      <c r="D59" s="1">
        <v>438</v>
      </c>
      <c r="E59" s="1">
        <v>5</v>
      </c>
      <c r="F59" s="1" t="s">
        <v>76</v>
      </c>
      <c r="G59" s="37"/>
      <c r="H59" s="37"/>
      <c r="I59" s="37"/>
      <c r="J59" s="37"/>
      <c r="K59" s="37"/>
      <c r="L59" s="1">
        <v>20080908</v>
      </c>
      <c r="M59" s="1">
        <v>20080909</v>
      </c>
      <c r="N59" s="41">
        <v>7.75</v>
      </c>
      <c r="O59" s="43">
        <v>0.5</v>
      </c>
      <c r="P59" s="12">
        <v>44.8</v>
      </c>
      <c r="Q59" s="10">
        <v>100.2</v>
      </c>
      <c r="R59" s="1">
        <v>-30</v>
      </c>
      <c r="S59" s="19">
        <v>9300</v>
      </c>
      <c r="T59" s="1">
        <v>-30</v>
      </c>
      <c r="U59" s="19">
        <v>23300</v>
      </c>
      <c r="V59" s="10" t="s">
        <v>41</v>
      </c>
      <c r="W59" s="50" t="s">
        <v>44</v>
      </c>
      <c r="X59" s="1">
        <v>438</v>
      </c>
      <c r="Y59" s="4" t="s">
        <v>110</v>
      </c>
      <c r="Z59" s="4">
        <v>48.83</v>
      </c>
      <c r="AA59" s="52">
        <f t="shared" si="2"/>
        <v>105.20172025394226</v>
      </c>
      <c r="AB59" s="4" t="s">
        <v>188</v>
      </c>
    </row>
    <row r="60" spans="1:28" ht="12.75">
      <c r="A60" s="25"/>
      <c r="B60" s="1" t="s">
        <v>142</v>
      </c>
      <c r="C60" s="1">
        <v>67790</v>
      </c>
      <c r="D60" s="1">
        <v>438</v>
      </c>
      <c r="E60" s="1" t="s">
        <v>143</v>
      </c>
      <c r="F60" s="1" t="s">
        <v>144</v>
      </c>
      <c r="G60" s="37">
        <v>9</v>
      </c>
      <c r="H60" s="37" t="s">
        <v>145</v>
      </c>
      <c r="I60" s="37" t="s">
        <v>37</v>
      </c>
      <c r="J60" s="37">
        <v>26</v>
      </c>
      <c r="K60" s="37" t="s">
        <v>146</v>
      </c>
      <c r="L60" s="63">
        <v>39657</v>
      </c>
      <c r="M60" s="63">
        <v>39659</v>
      </c>
      <c r="N60" s="10">
        <v>6.5</v>
      </c>
      <c r="O60" s="67">
        <v>12</v>
      </c>
      <c r="P60" s="10">
        <v>51.67</v>
      </c>
      <c r="Q60" s="10">
        <v>172.1</v>
      </c>
      <c r="R60" s="1">
        <v>-30</v>
      </c>
      <c r="S60" s="2">
        <v>6863</v>
      </c>
      <c r="T60" s="1">
        <v>-30</v>
      </c>
      <c r="U60" s="10">
        <v>46974</v>
      </c>
      <c r="V60" s="10" t="s">
        <v>147</v>
      </c>
      <c r="X60" s="1">
        <v>438</v>
      </c>
      <c r="Y60" s="4" t="s">
        <v>110</v>
      </c>
      <c r="Z60" s="4">
        <v>48.83</v>
      </c>
      <c r="AA60" s="52">
        <f t="shared" si="2"/>
        <v>252.44726602498466</v>
      </c>
      <c r="AB60" s="1" t="s">
        <v>189</v>
      </c>
    </row>
    <row r="61" spans="1:28" ht="12.75">
      <c r="A61" s="25"/>
      <c r="B61" s="1" t="s">
        <v>142</v>
      </c>
      <c r="C61" s="1">
        <v>67791</v>
      </c>
      <c r="D61" s="1">
        <v>435</v>
      </c>
      <c r="E61" s="1" t="s">
        <v>143</v>
      </c>
      <c r="F61" s="1" t="s">
        <v>148</v>
      </c>
      <c r="G61" s="37"/>
      <c r="H61" s="37"/>
      <c r="I61" s="37"/>
      <c r="J61" s="37"/>
      <c r="K61" s="37"/>
      <c r="L61" s="63">
        <v>39659</v>
      </c>
      <c r="M61" s="63">
        <v>39661</v>
      </c>
      <c r="N61" s="10">
        <v>6.5</v>
      </c>
      <c r="O61" s="67">
        <v>12</v>
      </c>
      <c r="P61" s="10">
        <v>46.65</v>
      </c>
      <c r="Q61" s="10">
        <v>110.3</v>
      </c>
      <c r="R61" s="1">
        <v>-30</v>
      </c>
      <c r="S61" s="2">
        <v>13102</v>
      </c>
      <c r="T61" s="1">
        <v>-30</v>
      </c>
      <c r="U61" s="10">
        <v>62192</v>
      </c>
      <c r="V61" s="10" t="s">
        <v>147</v>
      </c>
      <c r="X61" s="1">
        <v>435</v>
      </c>
      <c r="Y61" s="4" t="s">
        <v>110</v>
      </c>
      <c r="Z61" s="4">
        <v>46.36</v>
      </c>
      <c r="AA61" s="52">
        <f t="shared" si="2"/>
        <v>137.92062122519414</v>
      </c>
      <c r="AB61" s="1" t="s">
        <v>189</v>
      </c>
    </row>
    <row r="62" spans="1:28" ht="12.75">
      <c r="A62" s="25"/>
      <c r="B62" s="1" t="s">
        <v>142</v>
      </c>
      <c r="C62" s="1">
        <v>67792</v>
      </c>
      <c r="D62" s="1" t="s">
        <v>105</v>
      </c>
      <c r="E62" s="1" t="s">
        <v>143</v>
      </c>
      <c r="F62" s="1" t="s">
        <v>149</v>
      </c>
      <c r="G62" s="37"/>
      <c r="H62" s="37"/>
      <c r="I62" s="37"/>
      <c r="J62" s="37"/>
      <c r="K62" s="37"/>
      <c r="L62" s="63">
        <v>39673</v>
      </c>
      <c r="M62" s="63">
        <v>39675</v>
      </c>
      <c r="N62" s="10">
        <v>6.5</v>
      </c>
      <c r="O62" s="67">
        <v>12</v>
      </c>
      <c r="P62" s="10">
        <v>47.63</v>
      </c>
      <c r="Q62" s="10">
        <v>106.9</v>
      </c>
      <c r="R62" s="1">
        <v>-30</v>
      </c>
      <c r="S62" s="2">
        <v>16180</v>
      </c>
      <c r="T62" s="1">
        <v>-30</v>
      </c>
      <c r="U62" s="10">
        <v>36767</v>
      </c>
      <c r="V62" s="10" t="s">
        <v>147</v>
      </c>
      <c r="W62" s="49" t="s">
        <v>150</v>
      </c>
      <c r="X62" s="1" t="s">
        <v>105</v>
      </c>
      <c r="Y62" s="4" t="s">
        <v>109</v>
      </c>
      <c r="Z62" s="4">
        <v>60.57</v>
      </c>
      <c r="AA62" s="52">
        <f t="shared" si="2"/>
        <v>76.49001155687635</v>
      </c>
      <c r="AB62" s="1" t="s">
        <v>189</v>
      </c>
    </row>
    <row r="63" spans="1:28" ht="12.75">
      <c r="A63" s="25"/>
      <c r="B63" s="1" t="s">
        <v>142</v>
      </c>
      <c r="C63" s="1">
        <v>67793</v>
      </c>
      <c r="D63" s="1">
        <v>85</v>
      </c>
      <c r="E63" s="1" t="s">
        <v>143</v>
      </c>
      <c r="F63" s="1" t="s">
        <v>151</v>
      </c>
      <c r="G63" s="37"/>
      <c r="H63" s="37"/>
      <c r="I63" s="37"/>
      <c r="J63" s="37"/>
      <c r="K63" s="37"/>
      <c r="L63" s="63">
        <v>39678</v>
      </c>
      <c r="M63" s="63">
        <v>39680</v>
      </c>
      <c r="N63" s="10">
        <v>6.5</v>
      </c>
      <c r="O63" s="67">
        <v>12</v>
      </c>
      <c r="P63" s="10">
        <v>42.38</v>
      </c>
      <c r="Q63" s="10">
        <v>156.7</v>
      </c>
      <c r="R63" s="1">
        <v>-25</v>
      </c>
      <c r="S63" s="2">
        <v>25774</v>
      </c>
      <c r="T63" s="1">
        <v>-25</v>
      </c>
      <c r="U63" s="10">
        <v>47115</v>
      </c>
      <c r="V63" s="10" t="s">
        <v>147</v>
      </c>
      <c r="X63" s="1">
        <v>85</v>
      </c>
      <c r="Y63" s="4" t="s">
        <v>111</v>
      </c>
      <c r="Z63" s="4">
        <v>69.94</v>
      </c>
      <c r="AA63" s="52">
        <f t="shared" si="2"/>
        <v>124.04918501572777</v>
      </c>
      <c r="AB63" s="1" t="s">
        <v>189</v>
      </c>
    </row>
    <row r="64" spans="1:28" ht="12.75">
      <c r="A64" s="6"/>
      <c r="B64" s="6" t="s">
        <v>142</v>
      </c>
      <c r="C64" s="6">
        <v>67794</v>
      </c>
      <c r="D64" s="6">
        <v>438</v>
      </c>
      <c r="E64" s="6" t="s">
        <v>143</v>
      </c>
      <c r="F64" s="6" t="s">
        <v>152</v>
      </c>
      <c r="G64" s="39"/>
      <c r="H64" s="39"/>
      <c r="I64" s="39"/>
      <c r="J64" s="39"/>
      <c r="K64" s="39"/>
      <c r="L64" s="64">
        <v>39680</v>
      </c>
      <c r="M64" s="64">
        <v>39682</v>
      </c>
      <c r="N64" s="14">
        <v>6.5</v>
      </c>
      <c r="O64" s="70">
        <v>23</v>
      </c>
      <c r="P64" s="14">
        <v>44.45</v>
      </c>
      <c r="Q64" s="14">
        <v>123.6</v>
      </c>
      <c r="R64" s="6">
        <v>-30</v>
      </c>
      <c r="S64" s="3">
        <v>9473</v>
      </c>
      <c r="T64" s="6">
        <v>-30</v>
      </c>
      <c r="U64" s="14">
        <v>34660</v>
      </c>
      <c r="V64" s="14" t="s">
        <v>147</v>
      </c>
      <c r="W64" s="51" t="s">
        <v>153</v>
      </c>
      <c r="X64" s="6">
        <v>438</v>
      </c>
      <c r="Y64" s="6" t="s">
        <v>110</v>
      </c>
      <c r="Z64" s="6">
        <v>48.83</v>
      </c>
      <c r="AA64" s="73">
        <f t="shared" si="2"/>
        <v>153.12308007372516</v>
      </c>
      <c r="AB64" s="6" t="s">
        <v>189</v>
      </c>
    </row>
    <row r="65" spans="1:28" ht="12.75">
      <c r="A65" s="25"/>
      <c r="B65" s="1" t="s">
        <v>142</v>
      </c>
      <c r="C65" s="1">
        <v>67795</v>
      </c>
      <c r="D65" s="1">
        <v>83</v>
      </c>
      <c r="E65" s="1" t="s">
        <v>143</v>
      </c>
      <c r="F65" s="1" t="s">
        <v>154</v>
      </c>
      <c r="G65" s="37"/>
      <c r="H65" s="37"/>
      <c r="I65" s="37"/>
      <c r="J65" s="37"/>
      <c r="K65" s="37"/>
      <c r="L65" s="63">
        <v>39685</v>
      </c>
      <c r="M65" s="63">
        <v>39687</v>
      </c>
      <c r="N65" s="10">
        <v>6.5</v>
      </c>
      <c r="O65" s="67">
        <v>12</v>
      </c>
      <c r="P65" s="10">
        <v>47.77</v>
      </c>
      <c r="Q65" s="10">
        <v>147.7</v>
      </c>
      <c r="R65" s="1">
        <v>-30</v>
      </c>
      <c r="S65" s="2">
        <v>15341</v>
      </c>
      <c r="T65" s="1">
        <v>-30</v>
      </c>
      <c r="U65" s="10">
        <v>33836</v>
      </c>
      <c r="V65" s="10" t="s">
        <v>147</v>
      </c>
      <c r="X65" s="1">
        <v>83</v>
      </c>
      <c r="Y65" s="4" t="s">
        <v>109</v>
      </c>
      <c r="Z65" s="4">
        <v>61.71</v>
      </c>
      <c r="AA65" s="52">
        <f t="shared" si="2"/>
        <v>139.3453249068222</v>
      </c>
      <c r="AB65" s="1" t="s">
        <v>189</v>
      </c>
    </row>
    <row r="66" spans="1:28" ht="12.75">
      <c r="A66" s="6"/>
      <c r="B66" s="6" t="s">
        <v>142</v>
      </c>
      <c r="C66" s="6">
        <v>67796</v>
      </c>
      <c r="D66" s="6">
        <v>83</v>
      </c>
      <c r="E66" s="6" t="s">
        <v>143</v>
      </c>
      <c r="F66" s="6" t="s">
        <v>155</v>
      </c>
      <c r="G66" s="39"/>
      <c r="H66" s="39"/>
      <c r="I66" s="39"/>
      <c r="J66" s="39"/>
      <c r="K66" s="39"/>
      <c r="L66" s="64">
        <v>39687</v>
      </c>
      <c r="M66" s="64">
        <v>39689</v>
      </c>
      <c r="N66" s="14">
        <v>6.5</v>
      </c>
      <c r="O66" s="14">
        <v>12</v>
      </c>
      <c r="P66" s="14">
        <v>66.06</v>
      </c>
      <c r="Q66" s="14">
        <v>519.9</v>
      </c>
      <c r="R66" s="6">
        <v>-30</v>
      </c>
      <c r="S66" s="3">
        <v>75985</v>
      </c>
      <c r="T66" s="6">
        <v>-30</v>
      </c>
      <c r="U66" s="14">
        <v>1489552</v>
      </c>
      <c r="V66" s="14" t="s">
        <v>156</v>
      </c>
      <c r="W66" s="51"/>
      <c r="X66" s="6">
        <v>83</v>
      </c>
      <c r="Y66" s="6" t="s">
        <v>109</v>
      </c>
      <c r="Z66" s="6">
        <v>61.71</v>
      </c>
      <c r="AA66" s="73">
        <f t="shared" si="2"/>
        <v>742.4890617403986</v>
      </c>
      <c r="AB66" s="6" t="s">
        <v>189</v>
      </c>
    </row>
    <row r="67" spans="1:28" ht="12.75">
      <c r="A67" s="94"/>
      <c r="B67" s="94" t="s">
        <v>142</v>
      </c>
      <c r="C67" s="94">
        <v>67797</v>
      </c>
      <c r="D67" s="94">
        <v>435</v>
      </c>
      <c r="E67" s="94" t="s">
        <v>143</v>
      </c>
      <c r="F67" s="94" t="s">
        <v>157</v>
      </c>
      <c r="G67" s="95"/>
      <c r="H67" s="95"/>
      <c r="I67" s="95"/>
      <c r="J67" s="95"/>
      <c r="K67" s="95"/>
      <c r="L67" s="105">
        <v>39693</v>
      </c>
      <c r="M67" s="105">
        <v>39695</v>
      </c>
      <c r="N67" s="98">
        <v>6.5</v>
      </c>
      <c r="O67" s="98">
        <v>12</v>
      </c>
      <c r="P67" s="98">
        <v>72.94</v>
      </c>
      <c r="Q67" s="98">
        <v>767.2</v>
      </c>
      <c r="R67" s="94">
        <v>-30</v>
      </c>
      <c r="S67" s="106">
        <v>132899</v>
      </c>
      <c r="T67" s="94">
        <v>-30</v>
      </c>
      <c r="U67" s="98">
        <v>5433656</v>
      </c>
      <c r="V67" s="98" t="s">
        <v>94</v>
      </c>
      <c r="W67" s="103" t="s">
        <v>181</v>
      </c>
      <c r="X67" s="94">
        <v>435</v>
      </c>
      <c r="Y67" s="94" t="s">
        <v>110</v>
      </c>
      <c r="Z67" s="94">
        <v>46.36</v>
      </c>
      <c r="AA67" s="104">
        <f aca="true" t="shared" si="3" ref="AA67:AA100">(Q67-Z67)*100/Z67</f>
        <v>1554.874892148404</v>
      </c>
      <c r="AB67" s="94" t="s">
        <v>189</v>
      </c>
    </row>
    <row r="68" spans="1:28" ht="12.75">
      <c r="A68" s="25"/>
      <c r="B68" s="1" t="s">
        <v>142</v>
      </c>
      <c r="C68" s="1">
        <v>67798</v>
      </c>
      <c r="D68" s="1">
        <v>434</v>
      </c>
      <c r="E68" s="1" t="s">
        <v>143</v>
      </c>
      <c r="F68" s="1" t="s">
        <v>158</v>
      </c>
      <c r="G68" s="37"/>
      <c r="H68" s="37"/>
      <c r="I68" s="37"/>
      <c r="J68" s="37"/>
      <c r="K68" s="37"/>
      <c r="L68" s="63">
        <v>39700</v>
      </c>
      <c r="M68" s="63">
        <v>39702</v>
      </c>
      <c r="N68" s="10">
        <v>6.5</v>
      </c>
      <c r="O68" s="67">
        <v>12</v>
      </c>
      <c r="P68" s="10">
        <v>41.46</v>
      </c>
      <c r="Q68" s="10">
        <v>91.19</v>
      </c>
      <c r="R68" s="1">
        <v>-30</v>
      </c>
      <c r="S68" s="2">
        <v>13332</v>
      </c>
      <c r="T68" s="1">
        <v>-30</v>
      </c>
      <c r="U68" s="10">
        <v>24766</v>
      </c>
      <c r="V68" s="10" t="s">
        <v>147</v>
      </c>
      <c r="X68" s="1">
        <v>434</v>
      </c>
      <c r="Y68" s="4" t="s">
        <v>109</v>
      </c>
      <c r="Z68" s="1">
        <v>57.42</v>
      </c>
      <c r="AA68" s="52">
        <f t="shared" si="3"/>
        <v>58.812260536398455</v>
      </c>
      <c r="AB68" s="1" t="s">
        <v>189</v>
      </c>
    </row>
    <row r="69" spans="1:28" ht="12.75">
      <c r="A69" s="25"/>
      <c r="B69" s="1" t="s">
        <v>142</v>
      </c>
      <c r="C69" s="1">
        <v>67799</v>
      </c>
      <c r="D69" s="1">
        <v>84</v>
      </c>
      <c r="E69" s="1" t="s">
        <v>143</v>
      </c>
      <c r="F69" s="1" t="s">
        <v>159</v>
      </c>
      <c r="G69" s="37"/>
      <c r="H69" s="37"/>
      <c r="I69" s="37"/>
      <c r="J69" s="37"/>
      <c r="K69" s="37"/>
      <c r="L69" s="63">
        <v>39706</v>
      </c>
      <c r="M69" s="63">
        <v>39708</v>
      </c>
      <c r="N69" s="10">
        <v>6.5</v>
      </c>
      <c r="O69" s="67">
        <v>12</v>
      </c>
      <c r="P69" s="10">
        <v>44.31</v>
      </c>
      <c r="Q69" s="10">
        <v>112.9</v>
      </c>
      <c r="R69" s="1">
        <v>-30</v>
      </c>
      <c r="S69" s="2">
        <v>15588</v>
      </c>
      <c r="T69" s="1">
        <v>-30</v>
      </c>
      <c r="U69" s="10">
        <v>26030</v>
      </c>
      <c r="V69" s="10" t="s">
        <v>147</v>
      </c>
      <c r="X69" s="1">
        <v>84</v>
      </c>
      <c r="Y69" s="4" t="s">
        <v>110</v>
      </c>
      <c r="Z69" s="4">
        <v>48.92</v>
      </c>
      <c r="AA69" s="52">
        <f t="shared" si="3"/>
        <v>130.78495502861816</v>
      </c>
      <c r="AB69" s="1" t="s">
        <v>189</v>
      </c>
    </row>
    <row r="70" spans="1:28" ht="12.75">
      <c r="A70" s="25"/>
      <c r="B70" s="1" t="s">
        <v>142</v>
      </c>
      <c r="C70" s="1">
        <v>67800</v>
      </c>
      <c r="D70" s="1">
        <v>85</v>
      </c>
      <c r="E70" s="1" t="s">
        <v>143</v>
      </c>
      <c r="F70" s="1" t="s">
        <v>160</v>
      </c>
      <c r="G70" s="37"/>
      <c r="H70" s="37"/>
      <c r="I70" s="37"/>
      <c r="J70" s="37"/>
      <c r="K70" s="37"/>
      <c r="L70" s="63">
        <v>39708</v>
      </c>
      <c r="M70" s="63">
        <v>39710</v>
      </c>
      <c r="N70" s="10">
        <v>6.5</v>
      </c>
      <c r="O70" s="67">
        <v>12</v>
      </c>
      <c r="P70" s="10">
        <v>37.16</v>
      </c>
      <c r="Q70" s="10">
        <v>138.7</v>
      </c>
      <c r="R70" s="1">
        <v>-25</v>
      </c>
      <c r="S70" s="2">
        <v>22358</v>
      </c>
      <c r="T70" s="1">
        <v>-25</v>
      </c>
      <c r="U70" s="10">
        <v>39174</v>
      </c>
      <c r="V70" s="10" t="s">
        <v>147</v>
      </c>
      <c r="X70" s="1">
        <v>85</v>
      </c>
      <c r="Y70" s="4" t="s">
        <v>111</v>
      </c>
      <c r="Z70" s="4">
        <v>69.94</v>
      </c>
      <c r="AA70" s="52">
        <f t="shared" si="3"/>
        <v>98.31283957678009</v>
      </c>
      <c r="AB70" s="1" t="s">
        <v>189</v>
      </c>
    </row>
    <row r="71" spans="1:28" ht="12.75">
      <c r="A71" s="25"/>
      <c r="B71" s="1" t="s">
        <v>142</v>
      </c>
      <c r="C71" s="1">
        <v>67801</v>
      </c>
      <c r="D71" s="1" t="s">
        <v>105</v>
      </c>
      <c r="E71" s="1" t="s">
        <v>143</v>
      </c>
      <c r="F71" s="1" t="s">
        <v>161</v>
      </c>
      <c r="G71" s="37"/>
      <c r="H71" s="37"/>
      <c r="I71" s="37"/>
      <c r="J71" s="37"/>
      <c r="K71" s="37"/>
      <c r="L71" s="63">
        <v>39713</v>
      </c>
      <c r="M71" s="63">
        <v>39715</v>
      </c>
      <c r="N71" s="10">
        <v>6.5</v>
      </c>
      <c r="O71" s="67">
        <v>12</v>
      </c>
      <c r="P71" s="10">
        <v>62.37</v>
      </c>
      <c r="Q71" s="10">
        <v>123.9</v>
      </c>
      <c r="R71" s="1">
        <v>-30</v>
      </c>
      <c r="S71" s="2">
        <v>43061</v>
      </c>
      <c r="T71" s="1">
        <v>-30</v>
      </c>
      <c r="U71" s="10">
        <v>171072</v>
      </c>
      <c r="V71" s="10" t="s">
        <v>156</v>
      </c>
      <c r="X71" s="1" t="s">
        <v>105</v>
      </c>
      <c r="Y71" s="4" t="s">
        <v>109</v>
      </c>
      <c r="Z71" s="4">
        <v>60.57</v>
      </c>
      <c r="AA71" s="52">
        <f t="shared" si="3"/>
        <v>104.55671124318971</v>
      </c>
      <c r="AB71" s="1" t="s">
        <v>189</v>
      </c>
    </row>
    <row r="72" spans="1:28" ht="12.75">
      <c r="A72" s="25"/>
      <c r="B72" s="1" t="s">
        <v>142</v>
      </c>
      <c r="C72" s="1">
        <v>67802</v>
      </c>
      <c r="D72" s="1">
        <v>84</v>
      </c>
      <c r="E72" s="1" t="s">
        <v>143</v>
      </c>
      <c r="F72" s="1" t="s">
        <v>162</v>
      </c>
      <c r="G72" s="37"/>
      <c r="H72" s="37"/>
      <c r="I72" s="37"/>
      <c r="J72" s="37"/>
      <c r="K72" s="37"/>
      <c r="L72" s="63">
        <v>39715</v>
      </c>
      <c r="M72" s="63">
        <v>39717</v>
      </c>
      <c r="N72" s="10">
        <v>6.5</v>
      </c>
      <c r="O72" s="67">
        <v>12</v>
      </c>
      <c r="P72" s="10">
        <v>43.37</v>
      </c>
      <c r="Q72" s="10">
        <v>109.2</v>
      </c>
      <c r="R72" s="1">
        <v>-30</v>
      </c>
      <c r="S72" s="2">
        <v>15139</v>
      </c>
      <c r="T72" s="1">
        <v>-30</v>
      </c>
      <c r="U72" s="10">
        <v>23887</v>
      </c>
      <c r="V72" s="10" t="s">
        <v>147</v>
      </c>
      <c r="X72" s="1">
        <v>84</v>
      </c>
      <c r="Y72" s="4" t="s">
        <v>110</v>
      </c>
      <c r="Z72" s="4">
        <v>48.92</v>
      </c>
      <c r="AA72" s="52">
        <f t="shared" si="3"/>
        <v>123.221586263287</v>
      </c>
      <c r="AB72" s="1" t="s">
        <v>189</v>
      </c>
    </row>
    <row r="73" spans="1:28" ht="12.75">
      <c r="A73" s="25"/>
      <c r="B73" s="1" t="s">
        <v>142</v>
      </c>
      <c r="C73" s="1">
        <v>67803</v>
      </c>
      <c r="D73" s="1">
        <v>434</v>
      </c>
      <c r="E73" s="1" t="s">
        <v>143</v>
      </c>
      <c r="F73" s="1" t="s">
        <v>163</v>
      </c>
      <c r="G73" s="37"/>
      <c r="H73" s="37"/>
      <c r="I73" s="37"/>
      <c r="J73" s="37"/>
      <c r="K73" s="37"/>
      <c r="L73" s="63">
        <v>39720</v>
      </c>
      <c r="M73" s="63">
        <v>39722</v>
      </c>
      <c r="N73" s="10">
        <v>6.5</v>
      </c>
      <c r="O73" s="67">
        <v>12</v>
      </c>
      <c r="P73" s="10">
        <v>48.87</v>
      </c>
      <c r="Q73" s="10">
        <v>113.2</v>
      </c>
      <c r="R73" s="1">
        <v>-30</v>
      </c>
      <c r="S73" s="2">
        <v>15514</v>
      </c>
      <c r="T73" s="1">
        <v>-30</v>
      </c>
      <c r="U73" s="10">
        <v>42526</v>
      </c>
      <c r="V73" s="10" t="s">
        <v>147</v>
      </c>
      <c r="X73" s="1">
        <v>434</v>
      </c>
      <c r="Y73" s="4" t="s">
        <v>109</v>
      </c>
      <c r="Z73" s="1">
        <v>57.42</v>
      </c>
      <c r="AA73" s="52">
        <f t="shared" si="3"/>
        <v>97.1438523162661</v>
      </c>
      <c r="AB73" s="1" t="s">
        <v>189</v>
      </c>
    </row>
    <row r="74" spans="1:28" ht="12.75">
      <c r="A74" s="25"/>
      <c r="B74" s="1" t="s">
        <v>116</v>
      </c>
      <c r="C74" s="32">
        <v>67633</v>
      </c>
      <c r="D74" s="1">
        <v>435</v>
      </c>
      <c r="E74" s="1" t="s">
        <v>117</v>
      </c>
      <c r="F74" s="33" t="s">
        <v>118</v>
      </c>
      <c r="G74" s="37">
        <v>9</v>
      </c>
      <c r="H74" s="37" t="s">
        <v>119</v>
      </c>
      <c r="I74" s="37" t="s">
        <v>58</v>
      </c>
      <c r="J74" s="37">
        <v>13</v>
      </c>
      <c r="K74" s="37">
        <v>38</v>
      </c>
      <c r="L74" s="34">
        <v>39675</v>
      </c>
      <c r="M74" s="34">
        <v>39677</v>
      </c>
      <c r="N74" s="41">
        <v>2.25</v>
      </c>
      <c r="O74" s="43">
        <v>0.5</v>
      </c>
      <c r="P74" s="44">
        <v>52.78</v>
      </c>
      <c r="Q74" s="45">
        <v>152.44</v>
      </c>
      <c r="R74" s="35" t="s">
        <v>120</v>
      </c>
      <c r="S74" s="46">
        <v>22716</v>
      </c>
      <c r="T74" s="35" t="s">
        <v>120</v>
      </c>
      <c r="U74" s="46">
        <v>87737</v>
      </c>
      <c r="V74" s="48" t="s">
        <v>121</v>
      </c>
      <c r="W74" s="36"/>
      <c r="X74" s="1">
        <v>435</v>
      </c>
      <c r="Y74" s="4" t="s">
        <v>110</v>
      </c>
      <c r="Z74" s="4">
        <v>46.36</v>
      </c>
      <c r="AA74" s="52">
        <f t="shared" si="3"/>
        <v>228.8179465056083</v>
      </c>
      <c r="AB74" s="1" t="s">
        <v>190</v>
      </c>
    </row>
    <row r="75" spans="1:28" ht="12.75">
      <c r="A75" s="25"/>
      <c r="B75" s="1" t="s">
        <v>116</v>
      </c>
      <c r="C75" s="32">
        <v>67634</v>
      </c>
      <c r="D75" s="1">
        <v>83</v>
      </c>
      <c r="E75" s="1" t="s">
        <v>117</v>
      </c>
      <c r="F75" s="33" t="s">
        <v>122</v>
      </c>
      <c r="G75" s="37"/>
      <c r="H75" s="37"/>
      <c r="I75" s="37"/>
      <c r="J75" s="37"/>
      <c r="K75" s="37"/>
      <c r="L75" s="34">
        <v>39682</v>
      </c>
      <c r="M75" s="34">
        <v>39684</v>
      </c>
      <c r="N75" s="41">
        <v>2.25</v>
      </c>
      <c r="O75" s="43">
        <v>0.5</v>
      </c>
      <c r="P75" s="44">
        <v>56.335</v>
      </c>
      <c r="Q75" s="45">
        <v>223.59</v>
      </c>
      <c r="R75" s="35" t="s">
        <v>120</v>
      </c>
      <c r="S75" s="47">
        <v>23894</v>
      </c>
      <c r="T75" s="35" t="s">
        <v>120</v>
      </c>
      <c r="U75" s="46">
        <v>140303</v>
      </c>
      <c r="V75" s="48" t="s">
        <v>123</v>
      </c>
      <c r="W75" s="36"/>
      <c r="X75" s="1">
        <v>83</v>
      </c>
      <c r="Y75" s="4" t="s">
        <v>109</v>
      </c>
      <c r="Z75" s="4">
        <v>61.71</v>
      </c>
      <c r="AA75" s="52">
        <f t="shared" si="3"/>
        <v>262.3237724842003</v>
      </c>
      <c r="AB75" s="1" t="s">
        <v>190</v>
      </c>
    </row>
    <row r="76" spans="1:28" ht="12.75">
      <c r="A76" s="25"/>
      <c r="B76" s="1" t="s">
        <v>116</v>
      </c>
      <c r="C76" s="32">
        <v>67635</v>
      </c>
      <c r="D76" s="1">
        <v>84</v>
      </c>
      <c r="E76" s="1" t="s">
        <v>117</v>
      </c>
      <c r="F76" s="33" t="s">
        <v>124</v>
      </c>
      <c r="G76" s="37"/>
      <c r="H76" s="37"/>
      <c r="I76" s="37"/>
      <c r="J76" s="37"/>
      <c r="K76" s="37"/>
      <c r="L76" s="34">
        <v>39687</v>
      </c>
      <c r="M76" s="34">
        <v>39689</v>
      </c>
      <c r="N76" s="41">
        <v>2.25</v>
      </c>
      <c r="O76" s="43">
        <v>0.5</v>
      </c>
      <c r="P76" s="44">
        <v>49.77</v>
      </c>
      <c r="Q76" s="45">
        <v>130.22</v>
      </c>
      <c r="R76" s="35" t="s">
        <v>120</v>
      </c>
      <c r="S76" s="47">
        <v>18534</v>
      </c>
      <c r="T76" s="35" t="s">
        <v>120</v>
      </c>
      <c r="U76" s="46">
        <v>31361</v>
      </c>
      <c r="V76" s="48" t="s">
        <v>41</v>
      </c>
      <c r="W76" s="36"/>
      <c r="X76" s="1">
        <v>84</v>
      </c>
      <c r="Y76" s="4" t="s">
        <v>110</v>
      </c>
      <c r="Z76" s="4">
        <v>48.92</v>
      </c>
      <c r="AA76" s="52">
        <f t="shared" si="3"/>
        <v>166.18969746524937</v>
      </c>
      <c r="AB76" s="1" t="s">
        <v>190</v>
      </c>
    </row>
    <row r="77" spans="1:28" ht="12.75">
      <c r="A77" s="25"/>
      <c r="B77" s="1" t="s">
        <v>116</v>
      </c>
      <c r="C77" s="32">
        <v>67636</v>
      </c>
      <c r="D77" s="1">
        <v>85</v>
      </c>
      <c r="E77" s="1" t="s">
        <v>117</v>
      </c>
      <c r="F77" s="33" t="s">
        <v>125</v>
      </c>
      <c r="G77" s="37"/>
      <c r="H77" s="37"/>
      <c r="I77" s="37"/>
      <c r="J77" s="37"/>
      <c r="K77" s="37"/>
      <c r="L77" s="34">
        <v>39699</v>
      </c>
      <c r="M77" s="34">
        <v>39701</v>
      </c>
      <c r="N77" s="41">
        <v>2.25</v>
      </c>
      <c r="O77" s="43">
        <v>0.5</v>
      </c>
      <c r="P77" s="44">
        <v>40.885</v>
      </c>
      <c r="Q77" s="45">
        <v>157.76</v>
      </c>
      <c r="R77" s="35" t="s">
        <v>126</v>
      </c>
      <c r="S77" s="46">
        <v>23619</v>
      </c>
      <c r="T77" s="35" t="s">
        <v>126</v>
      </c>
      <c r="U77" s="46">
        <v>41719</v>
      </c>
      <c r="V77" s="48" t="s">
        <v>41</v>
      </c>
      <c r="W77" s="36"/>
      <c r="X77" s="1">
        <v>85</v>
      </c>
      <c r="Y77" s="4" t="s">
        <v>111</v>
      </c>
      <c r="Z77" s="4">
        <v>69.94</v>
      </c>
      <c r="AA77" s="52">
        <f t="shared" si="3"/>
        <v>125.56476980268802</v>
      </c>
      <c r="AB77" s="1" t="s">
        <v>190</v>
      </c>
    </row>
    <row r="78" spans="1:28" ht="12.75">
      <c r="A78" s="25"/>
      <c r="B78" s="1" t="s">
        <v>116</v>
      </c>
      <c r="C78" s="32">
        <v>67637</v>
      </c>
      <c r="D78" s="1">
        <v>85</v>
      </c>
      <c r="E78" s="1" t="s">
        <v>117</v>
      </c>
      <c r="F78" s="33" t="s">
        <v>127</v>
      </c>
      <c r="G78" s="37"/>
      <c r="H78" s="37"/>
      <c r="I78" s="37"/>
      <c r="J78" s="37"/>
      <c r="K78" s="37"/>
      <c r="L78" s="34">
        <v>39701</v>
      </c>
      <c r="M78" s="34">
        <v>39703</v>
      </c>
      <c r="N78" s="41">
        <v>2.25</v>
      </c>
      <c r="O78" s="43">
        <v>0.5</v>
      </c>
      <c r="P78" s="44">
        <v>43.54</v>
      </c>
      <c r="Q78" s="45">
        <v>160.33</v>
      </c>
      <c r="R78" s="35" t="s">
        <v>126</v>
      </c>
      <c r="S78" s="46">
        <v>27108</v>
      </c>
      <c r="T78" s="35" t="s">
        <v>126</v>
      </c>
      <c r="U78" s="46">
        <v>44980</v>
      </c>
      <c r="V78" s="48" t="s">
        <v>41</v>
      </c>
      <c r="W78" s="36"/>
      <c r="X78" s="1">
        <v>85</v>
      </c>
      <c r="Y78" s="4" t="s">
        <v>111</v>
      </c>
      <c r="Z78" s="4">
        <v>69.94</v>
      </c>
      <c r="AA78" s="52">
        <f t="shared" si="3"/>
        <v>129.23934801258224</v>
      </c>
      <c r="AB78" s="1" t="s">
        <v>190</v>
      </c>
    </row>
    <row r="79" spans="1:28" ht="12.75">
      <c r="A79" s="25"/>
      <c r="B79" s="1" t="s">
        <v>116</v>
      </c>
      <c r="C79" s="32">
        <v>67638</v>
      </c>
      <c r="D79" s="1">
        <v>434</v>
      </c>
      <c r="E79" s="1" t="s">
        <v>117</v>
      </c>
      <c r="F79" s="33" t="s">
        <v>128</v>
      </c>
      <c r="G79" s="37"/>
      <c r="H79" s="37"/>
      <c r="I79" s="37"/>
      <c r="J79" s="37"/>
      <c r="K79" s="37"/>
      <c r="L79" s="34">
        <v>39703</v>
      </c>
      <c r="M79" s="34">
        <v>39705</v>
      </c>
      <c r="N79" s="41">
        <v>2.25</v>
      </c>
      <c r="O79" s="43">
        <v>0.5</v>
      </c>
      <c r="P79" s="44">
        <v>49.42</v>
      </c>
      <c r="Q79" s="45">
        <v>115.95</v>
      </c>
      <c r="R79" s="35" t="s">
        <v>120</v>
      </c>
      <c r="S79" s="46">
        <v>15564</v>
      </c>
      <c r="T79" s="35" t="s">
        <v>120</v>
      </c>
      <c r="U79" s="46">
        <v>43343</v>
      </c>
      <c r="V79" s="48" t="s">
        <v>41</v>
      </c>
      <c r="W79" s="36"/>
      <c r="X79" s="1">
        <v>434</v>
      </c>
      <c r="Y79" s="4" t="s">
        <v>109</v>
      </c>
      <c r="Z79" s="1">
        <v>57.42</v>
      </c>
      <c r="AA79" s="52">
        <f t="shared" si="3"/>
        <v>101.93312434691745</v>
      </c>
      <c r="AB79" s="1" t="s">
        <v>190</v>
      </c>
    </row>
    <row r="80" spans="1:28" ht="12.75">
      <c r="A80" s="25"/>
      <c r="B80" s="1" t="s">
        <v>116</v>
      </c>
      <c r="C80" s="32">
        <v>67639</v>
      </c>
      <c r="D80" s="1">
        <v>434</v>
      </c>
      <c r="E80" s="1" t="s">
        <v>117</v>
      </c>
      <c r="F80" s="33" t="s">
        <v>129</v>
      </c>
      <c r="G80" s="37"/>
      <c r="H80" s="37"/>
      <c r="I80" s="37"/>
      <c r="J80" s="37"/>
      <c r="K80" s="37"/>
      <c r="L80" s="34">
        <v>39706</v>
      </c>
      <c r="M80" s="34">
        <v>39708</v>
      </c>
      <c r="N80" s="41">
        <v>2.25</v>
      </c>
      <c r="O80" s="43">
        <v>0.5</v>
      </c>
      <c r="P80" s="44">
        <v>48.97</v>
      </c>
      <c r="Q80" s="45">
        <v>113.61</v>
      </c>
      <c r="R80" s="35" t="s">
        <v>120</v>
      </c>
      <c r="S80" s="46">
        <v>16283</v>
      </c>
      <c r="T80" s="35" t="s">
        <v>120</v>
      </c>
      <c r="U80" s="46">
        <v>42917</v>
      </c>
      <c r="V80" s="48" t="s">
        <v>41</v>
      </c>
      <c r="W80" s="36"/>
      <c r="X80" s="1">
        <v>434</v>
      </c>
      <c r="Y80" s="4" t="s">
        <v>109</v>
      </c>
      <c r="Z80" s="1">
        <v>57.42</v>
      </c>
      <c r="AA80" s="52">
        <f t="shared" si="3"/>
        <v>97.85788923719957</v>
      </c>
      <c r="AB80" s="1" t="s">
        <v>190</v>
      </c>
    </row>
    <row r="81" spans="1:28" ht="12.75">
      <c r="A81" s="25"/>
      <c r="B81" s="1" t="s">
        <v>116</v>
      </c>
      <c r="C81" s="32">
        <v>67640</v>
      </c>
      <c r="D81" s="1">
        <v>83</v>
      </c>
      <c r="E81" s="1" t="s">
        <v>117</v>
      </c>
      <c r="F81" s="33" t="s">
        <v>130</v>
      </c>
      <c r="G81" s="37"/>
      <c r="H81" s="37"/>
      <c r="I81" s="37"/>
      <c r="J81" s="37"/>
      <c r="K81" s="37"/>
      <c r="L81" s="34">
        <v>39708</v>
      </c>
      <c r="M81" s="34">
        <v>39710</v>
      </c>
      <c r="N81" s="41">
        <v>2.25</v>
      </c>
      <c r="O81" s="43">
        <v>0.5</v>
      </c>
      <c r="P81" s="44">
        <v>54.06</v>
      </c>
      <c r="Q81" s="45">
        <v>199.36</v>
      </c>
      <c r="R81" s="35" t="s">
        <v>120</v>
      </c>
      <c r="S81" s="46">
        <v>20095</v>
      </c>
      <c r="T81" s="35" t="s">
        <v>120</v>
      </c>
      <c r="U81" s="46">
        <v>87397</v>
      </c>
      <c r="V81" s="48" t="s">
        <v>131</v>
      </c>
      <c r="W81" s="36"/>
      <c r="X81" s="1">
        <v>83</v>
      </c>
      <c r="Y81" s="4" t="s">
        <v>109</v>
      </c>
      <c r="Z81" s="4">
        <v>61.71</v>
      </c>
      <c r="AA81" s="52">
        <f t="shared" si="3"/>
        <v>223.05947172257333</v>
      </c>
      <c r="AB81" s="1" t="s">
        <v>190</v>
      </c>
    </row>
    <row r="82" spans="1:28" ht="12.75">
      <c r="A82" s="25"/>
      <c r="B82" s="1" t="s">
        <v>116</v>
      </c>
      <c r="C82" s="32">
        <v>67641</v>
      </c>
      <c r="D82" s="1">
        <v>84</v>
      </c>
      <c r="E82" s="1" t="s">
        <v>117</v>
      </c>
      <c r="F82" s="33" t="s">
        <v>132</v>
      </c>
      <c r="G82" s="37"/>
      <c r="H82" s="37"/>
      <c r="I82" s="37"/>
      <c r="J82" s="37"/>
      <c r="K82" s="37"/>
      <c r="L82" s="34">
        <v>39713</v>
      </c>
      <c r="M82" s="34">
        <v>39715</v>
      </c>
      <c r="N82" s="41">
        <v>2.25</v>
      </c>
      <c r="O82" s="43">
        <v>0.5</v>
      </c>
      <c r="P82" s="44">
        <v>48.96</v>
      </c>
      <c r="Q82" s="45">
        <v>125.45</v>
      </c>
      <c r="R82" s="35" t="s">
        <v>120</v>
      </c>
      <c r="S82" s="46">
        <v>17756</v>
      </c>
      <c r="T82" s="35" t="s">
        <v>120</v>
      </c>
      <c r="U82" s="46">
        <v>29368</v>
      </c>
      <c r="V82" s="48" t="s">
        <v>41</v>
      </c>
      <c r="W82" s="36"/>
      <c r="X82" s="1">
        <v>84</v>
      </c>
      <c r="Y82" s="4" t="s">
        <v>110</v>
      </c>
      <c r="Z82" s="4">
        <v>48.92</v>
      </c>
      <c r="AA82" s="52">
        <f t="shared" si="3"/>
        <v>156.43908421913326</v>
      </c>
      <c r="AB82" s="1" t="s">
        <v>190</v>
      </c>
    </row>
    <row r="83" spans="1:28" ht="12.75">
      <c r="A83" s="25"/>
      <c r="B83" s="1" t="s">
        <v>116</v>
      </c>
      <c r="C83" s="32">
        <v>67642</v>
      </c>
      <c r="D83" s="1">
        <v>438</v>
      </c>
      <c r="E83" s="1" t="s">
        <v>117</v>
      </c>
      <c r="F83" s="33" t="s">
        <v>133</v>
      </c>
      <c r="G83" s="37"/>
      <c r="H83" s="37"/>
      <c r="I83" s="37"/>
      <c r="J83" s="37"/>
      <c r="K83" s="37"/>
      <c r="L83" s="34">
        <v>39717</v>
      </c>
      <c r="M83" s="34">
        <v>39719</v>
      </c>
      <c r="N83" s="41">
        <v>2.25</v>
      </c>
      <c r="O83" s="43">
        <v>0.5</v>
      </c>
      <c r="P83" s="44">
        <v>47.37</v>
      </c>
      <c r="Q83" s="45">
        <v>113.69</v>
      </c>
      <c r="R83" s="35" t="s">
        <v>120</v>
      </c>
      <c r="S83" s="46">
        <v>11195</v>
      </c>
      <c r="T83" s="35" t="s">
        <v>120</v>
      </c>
      <c r="U83" s="46">
        <v>27568</v>
      </c>
      <c r="V83" s="48" t="s">
        <v>41</v>
      </c>
      <c r="W83" s="36"/>
      <c r="X83" s="1">
        <v>438</v>
      </c>
      <c r="Y83" s="4" t="s">
        <v>110</v>
      </c>
      <c r="Z83" s="4">
        <v>48.83</v>
      </c>
      <c r="AA83" s="52">
        <f t="shared" si="3"/>
        <v>132.82817939791113</v>
      </c>
      <c r="AB83" s="1" t="s">
        <v>190</v>
      </c>
    </row>
    <row r="84" spans="1:28" ht="12.75">
      <c r="A84" s="25"/>
      <c r="B84" s="1" t="s">
        <v>116</v>
      </c>
      <c r="C84" s="32">
        <v>67643</v>
      </c>
      <c r="D84" s="1">
        <v>435</v>
      </c>
      <c r="E84" s="1" t="s">
        <v>117</v>
      </c>
      <c r="F84" s="33" t="s">
        <v>134</v>
      </c>
      <c r="G84" s="37"/>
      <c r="H84" s="37"/>
      <c r="I84" s="37"/>
      <c r="J84" s="37"/>
      <c r="K84" s="37"/>
      <c r="L84" s="34">
        <v>39719</v>
      </c>
      <c r="M84" s="34">
        <v>39721</v>
      </c>
      <c r="N84" s="41">
        <v>2.25</v>
      </c>
      <c r="O84" s="43">
        <v>0.5</v>
      </c>
      <c r="P84" s="44">
        <v>52.16</v>
      </c>
      <c r="Q84" s="45">
        <v>148.45</v>
      </c>
      <c r="R84" s="35" t="s">
        <v>120</v>
      </c>
      <c r="S84" s="46">
        <v>20412</v>
      </c>
      <c r="T84" s="35" t="s">
        <v>120</v>
      </c>
      <c r="U84" s="46">
        <v>78652</v>
      </c>
      <c r="V84" s="48" t="s">
        <v>41</v>
      </c>
      <c r="W84" s="36"/>
      <c r="X84" s="1">
        <v>435</v>
      </c>
      <c r="Y84" s="4" t="s">
        <v>110</v>
      </c>
      <c r="Z84" s="4">
        <v>46.36</v>
      </c>
      <c r="AA84" s="52">
        <f t="shared" si="3"/>
        <v>220.21138912855906</v>
      </c>
      <c r="AB84" s="1" t="s">
        <v>190</v>
      </c>
    </row>
    <row r="85" spans="1:28" ht="12.75">
      <c r="A85" s="25"/>
      <c r="B85" s="1" t="s">
        <v>116</v>
      </c>
      <c r="C85" s="32">
        <v>67644</v>
      </c>
      <c r="D85" s="1" t="s">
        <v>105</v>
      </c>
      <c r="E85" s="1" t="s">
        <v>117</v>
      </c>
      <c r="F85" s="33" t="s">
        <v>135</v>
      </c>
      <c r="G85" s="37"/>
      <c r="H85" s="37"/>
      <c r="I85" s="37"/>
      <c r="J85" s="37"/>
      <c r="K85" s="37"/>
      <c r="L85" s="34">
        <v>39721</v>
      </c>
      <c r="M85" s="34">
        <v>39723</v>
      </c>
      <c r="N85" s="41">
        <v>2.25</v>
      </c>
      <c r="O85" s="43">
        <v>0.5</v>
      </c>
      <c r="P85" s="44">
        <v>50.63</v>
      </c>
      <c r="Q85" s="45">
        <v>120.35</v>
      </c>
      <c r="R85" s="35" t="s">
        <v>120</v>
      </c>
      <c r="S85" s="46">
        <v>17180</v>
      </c>
      <c r="T85" s="35" t="s">
        <v>120</v>
      </c>
      <c r="U85" s="46">
        <v>48098</v>
      </c>
      <c r="V85" s="48" t="s">
        <v>41</v>
      </c>
      <c r="W85" s="36"/>
      <c r="X85" s="1" t="s">
        <v>105</v>
      </c>
      <c r="Y85" s="4" t="s">
        <v>109</v>
      </c>
      <c r="Z85" s="4">
        <v>60.57</v>
      </c>
      <c r="AA85" s="52">
        <f t="shared" si="3"/>
        <v>98.69572395575366</v>
      </c>
      <c r="AB85" s="1" t="s">
        <v>190</v>
      </c>
    </row>
    <row r="86" spans="1:28" ht="12.75">
      <c r="A86" s="85"/>
      <c r="B86" s="4" t="s">
        <v>116</v>
      </c>
      <c r="C86" s="86">
        <v>67645</v>
      </c>
      <c r="D86" s="4">
        <v>438</v>
      </c>
      <c r="E86" s="1" t="s">
        <v>117</v>
      </c>
      <c r="F86" s="87" t="s">
        <v>179</v>
      </c>
      <c r="G86" s="89"/>
      <c r="H86" s="89"/>
      <c r="I86" s="89"/>
      <c r="J86" s="89"/>
      <c r="K86" s="89"/>
      <c r="L86" s="34">
        <v>39723</v>
      </c>
      <c r="M86" s="34">
        <v>39725</v>
      </c>
      <c r="N86" s="41">
        <v>2.25</v>
      </c>
      <c r="O86" s="88">
        <v>0.5</v>
      </c>
      <c r="P86" s="91">
        <v>45.935</v>
      </c>
      <c r="Q86" s="92">
        <v>121.76</v>
      </c>
      <c r="R86" s="35" t="s">
        <v>120</v>
      </c>
      <c r="S86" s="93">
        <v>12070</v>
      </c>
      <c r="T86" s="35" t="s">
        <v>120</v>
      </c>
      <c r="U86" s="93">
        <v>30999</v>
      </c>
      <c r="V86" s="48" t="s">
        <v>41</v>
      </c>
      <c r="X86" s="1">
        <v>438</v>
      </c>
      <c r="Y86" s="4" t="s">
        <v>110</v>
      </c>
      <c r="Z86" s="4">
        <v>48.83</v>
      </c>
      <c r="AA86" s="52">
        <f t="shared" si="3"/>
        <v>149.3549047716568</v>
      </c>
      <c r="AB86" s="1" t="s">
        <v>190</v>
      </c>
    </row>
    <row r="87" spans="1:28" ht="12.75">
      <c r="A87" s="85"/>
      <c r="B87" s="4" t="s">
        <v>116</v>
      </c>
      <c r="C87" s="86">
        <v>67646</v>
      </c>
      <c r="D87" s="90" t="s">
        <v>105</v>
      </c>
      <c r="E87" s="1" t="s">
        <v>117</v>
      </c>
      <c r="F87" s="87" t="s">
        <v>180</v>
      </c>
      <c r="G87" s="89"/>
      <c r="H87" s="89"/>
      <c r="I87" s="89"/>
      <c r="J87" s="89"/>
      <c r="K87" s="89"/>
      <c r="L87" s="34">
        <v>39725</v>
      </c>
      <c r="M87" s="34">
        <v>39727</v>
      </c>
      <c r="N87" s="41">
        <v>2.25</v>
      </c>
      <c r="O87" s="88">
        <v>0.5</v>
      </c>
      <c r="P87" s="91">
        <v>46.67</v>
      </c>
      <c r="Q87" s="92">
        <v>111.55</v>
      </c>
      <c r="R87" s="35" t="s">
        <v>120</v>
      </c>
      <c r="S87" s="93">
        <v>15814</v>
      </c>
      <c r="T87" s="35" t="s">
        <v>120</v>
      </c>
      <c r="U87" s="93">
        <v>39028</v>
      </c>
      <c r="V87" s="48" t="s">
        <v>41</v>
      </c>
      <c r="X87" s="90" t="s">
        <v>105</v>
      </c>
      <c r="Y87" s="4" t="s">
        <v>109</v>
      </c>
      <c r="Z87" s="4">
        <v>60.57</v>
      </c>
      <c r="AA87" s="52">
        <f>(Q87-Z87)*100/Z87</f>
        <v>84.16707941225029</v>
      </c>
      <c r="AB87" s="1" t="s">
        <v>190</v>
      </c>
    </row>
    <row r="88" spans="1:28" ht="12.75">
      <c r="A88" s="25"/>
      <c r="B88" s="1" t="s">
        <v>77</v>
      </c>
      <c r="C88" s="1">
        <v>67676</v>
      </c>
      <c r="D88" s="1">
        <v>84</v>
      </c>
      <c r="E88" s="1" t="s">
        <v>78</v>
      </c>
      <c r="F88" s="1">
        <v>1</v>
      </c>
      <c r="G88" s="37">
        <v>6.5</v>
      </c>
      <c r="H88" s="37" t="s">
        <v>79</v>
      </c>
      <c r="I88" s="37" t="s">
        <v>58</v>
      </c>
      <c r="J88" s="37">
        <v>15</v>
      </c>
      <c r="K88" s="37">
        <v>40</v>
      </c>
      <c r="L88" s="7" t="s">
        <v>80</v>
      </c>
      <c r="M88" s="7" t="s">
        <v>81</v>
      </c>
      <c r="N88" s="41">
        <v>10</v>
      </c>
      <c r="O88" s="67">
        <v>11</v>
      </c>
      <c r="P88" s="10">
        <v>50</v>
      </c>
      <c r="Q88" s="13">
        <v>168.336</v>
      </c>
      <c r="R88" s="16">
        <v>-30</v>
      </c>
      <c r="S88" s="20">
        <v>26390</v>
      </c>
      <c r="T88" s="16">
        <v>-30</v>
      </c>
      <c r="U88" s="20">
        <v>84900</v>
      </c>
      <c r="V88" s="22" t="s">
        <v>38</v>
      </c>
      <c r="X88" s="1">
        <v>84</v>
      </c>
      <c r="Y88" s="4" t="s">
        <v>110</v>
      </c>
      <c r="Z88" s="4">
        <v>48.92</v>
      </c>
      <c r="AA88" s="52">
        <f t="shared" si="3"/>
        <v>244.10466067048242</v>
      </c>
      <c r="AB88" s="1" t="s">
        <v>191</v>
      </c>
    </row>
    <row r="89" spans="1:28" ht="12.75">
      <c r="A89" s="25"/>
      <c r="B89" s="1" t="s">
        <v>77</v>
      </c>
      <c r="C89" s="1">
        <v>67677</v>
      </c>
      <c r="D89" s="1">
        <v>435</v>
      </c>
      <c r="E89" s="1" t="s">
        <v>78</v>
      </c>
      <c r="F89" s="1">
        <v>1</v>
      </c>
      <c r="G89" s="37"/>
      <c r="H89" s="37"/>
      <c r="I89" s="37"/>
      <c r="J89" s="37"/>
      <c r="K89" s="37"/>
      <c r="L89" s="7" t="s">
        <v>82</v>
      </c>
      <c r="M89" s="7" t="s">
        <v>83</v>
      </c>
      <c r="N89" s="41">
        <v>10</v>
      </c>
      <c r="O89" s="67">
        <v>12</v>
      </c>
      <c r="P89" s="10">
        <v>54</v>
      </c>
      <c r="Q89" s="13">
        <v>155.754</v>
      </c>
      <c r="R89" s="16">
        <v>-30</v>
      </c>
      <c r="S89" s="20">
        <v>30401</v>
      </c>
      <c r="T89" s="16">
        <v>-30</v>
      </c>
      <c r="U89" s="20">
        <v>136000</v>
      </c>
      <c r="V89" s="22" t="s">
        <v>59</v>
      </c>
      <c r="X89" s="1">
        <v>435</v>
      </c>
      <c r="Y89" s="4" t="s">
        <v>110</v>
      </c>
      <c r="Z89" s="4">
        <v>46.36</v>
      </c>
      <c r="AA89" s="52">
        <f t="shared" si="3"/>
        <v>235.96635030198448</v>
      </c>
      <c r="AB89" s="1" t="s">
        <v>191</v>
      </c>
    </row>
    <row r="90" spans="1:28" ht="12.75">
      <c r="A90" s="25"/>
      <c r="B90" s="1" t="s">
        <v>77</v>
      </c>
      <c r="C90" s="1">
        <v>67678</v>
      </c>
      <c r="D90" s="1">
        <v>85</v>
      </c>
      <c r="E90" s="1" t="s">
        <v>78</v>
      </c>
      <c r="F90" s="1">
        <v>1</v>
      </c>
      <c r="G90" s="37"/>
      <c r="H90" s="37"/>
      <c r="I90" s="37"/>
      <c r="J90" s="37"/>
      <c r="K90" s="37"/>
      <c r="L90" s="7" t="s">
        <v>83</v>
      </c>
      <c r="M90" s="7" t="s">
        <v>84</v>
      </c>
      <c r="N90" s="41">
        <v>10</v>
      </c>
      <c r="O90" s="67">
        <v>12</v>
      </c>
      <c r="P90" s="10">
        <v>43</v>
      </c>
      <c r="Q90" s="13">
        <v>164.648</v>
      </c>
      <c r="R90" s="16">
        <v>-25</v>
      </c>
      <c r="S90" s="20">
        <v>32607</v>
      </c>
      <c r="T90" s="16">
        <v>-25</v>
      </c>
      <c r="U90" s="20">
        <v>53300</v>
      </c>
      <c r="V90" s="23" t="s">
        <v>41</v>
      </c>
      <c r="X90" s="1">
        <v>85</v>
      </c>
      <c r="Y90" s="4" t="s">
        <v>111</v>
      </c>
      <c r="Z90" s="4">
        <v>69.94</v>
      </c>
      <c r="AA90" s="52">
        <f t="shared" si="3"/>
        <v>135.413211323992</v>
      </c>
      <c r="AB90" s="1" t="s">
        <v>191</v>
      </c>
    </row>
    <row r="91" spans="1:28" ht="12.75">
      <c r="A91" s="25"/>
      <c r="B91" s="1" t="s">
        <v>77</v>
      </c>
      <c r="C91" s="1">
        <v>67679</v>
      </c>
      <c r="D91" s="1" t="s">
        <v>105</v>
      </c>
      <c r="E91" s="1" t="s">
        <v>78</v>
      </c>
      <c r="F91" s="1">
        <v>1</v>
      </c>
      <c r="G91" s="37"/>
      <c r="H91" s="37"/>
      <c r="I91" s="37"/>
      <c r="J91" s="37"/>
      <c r="K91" s="37"/>
      <c r="L91" s="7" t="s">
        <v>84</v>
      </c>
      <c r="M91" s="7" t="s">
        <v>85</v>
      </c>
      <c r="N91" s="41">
        <v>10</v>
      </c>
      <c r="O91" s="67">
        <v>12</v>
      </c>
      <c r="P91" s="10">
        <v>51</v>
      </c>
      <c r="Q91" s="13">
        <v>120.579</v>
      </c>
      <c r="R91" s="16">
        <v>-30</v>
      </c>
      <c r="S91" s="20">
        <v>20462</v>
      </c>
      <c r="T91" s="16">
        <v>-30</v>
      </c>
      <c r="U91" s="20">
        <v>45400</v>
      </c>
      <c r="V91" s="23" t="s">
        <v>41</v>
      </c>
      <c r="X91" s="1" t="s">
        <v>105</v>
      </c>
      <c r="Y91" s="4" t="s">
        <v>109</v>
      </c>
      <c r="Z91" s="4">
        <v>60.57</v>
      </c>
      <c r="AA91" s="52">
        <f t="shared" si="3"/>
        <v>99.07379891035166</v>
      </c>
      <c r="AB91" s="1" t="s">
        <v>191</v>
      </c>
    </row>
    <row r="92" spans="1:28" ht="12.75">
      <c r="A92" s="25"/>
      <c r="B92" s="1" t="s">
        <v>77</v>
      </c>
      <c r="C92" s="1">
        <v>67680</v>
      </c>
      <c r="D92" s="1">
        <v>85</v>
      </c>
      <c r="E92" s="1" t="s">
        <v>78</v>
      </c>
      <c r="F92" s="1">
        <v>1</v>
      </c>
      <c r="G92" s="37"/>
      <c r="H92" s="37"/>
      <c r="I92" s="37"/>
      <c r="J92" s="37"/>
      <c r="K92" s="37"/>
      <c r="L92" s="7" t="s">
        <v>85</v>
      </c>
      <c r="M92" s="7" t="s">
        <v>86</v>
      </c>
      <c r="N92" s="41">
        <v>10</v>
      </c>
      <c r="O92" s="67">
        <v>12</v>
      </c>
      <c r="P92" s="10">
        <v>44</v>
      </c>
      <c r="Q92" s="13">
        <v>169.091</v>
      </c>
      <c r="R92" s="16">
        <v>-25</v>
      </c>
      <c r="S92" s="20">
        <v>32811</v>
      </c>
      <c r="T92" s="16">
        <v>-25</v>
      </c>
      <c r="U92" s="20">
        <v>53200</v>
      </c>
      <c r="V92" s="23" t="s">
        <v>41</v>
      </c>
      <c r="X92" s="1">
        <v>85</v>
      </c>
      <c r="Y92" s="4" t="s">
        <v>111</v>
      </c>
      <c r="Z92" s="4">
        <v>69.94</v>
      </c>
      <c r="AA92" s="52">
        <f t="shared" si="3"/>
        <v>141.76579925650557</v>
      </c>
      <c r="AB92" s="1" t="s">
        <v>191</v>
      </c>
    </row>
    <row r="93" spans="1:28" ht="12.75">
      <c r="A93" s="25"/>
      <c r="B93" s="1" t="s">
        <v>77</v>
      </c>
      <c r="C93" s="1">
        <v>67681</v>
      </c>
      <c r="D93" s="1">
        <v>434</v>
      </c>
      <c r="E93" s="1" t="s">
        <v>78</v>
      </c>
      <c r="F93" s="1">
        <v>1</v>
      </c>
      <c r="G93" s="37"/>
      <c r="H93" s="37"/>
      <c r="I93" s="37"/>
      <c r="J93" s="37"/>
      <c r="K93" s="37"/>
      <c r="L93" s="7" t="s">
        <v>87</v>
      </c>
      <c r="M93" s="7" t="s">
        <v>88</v>
      </c>
      <c r="N93" s="41">
        <v>10</v>
      </c>
      <c r="O93" s="67">
        <v>12</v>
      </c>
      <c r="P93" s="10">
        <v>54</v>
      </c>
      <c r="Q93" s="13">
        <v>118.69</v>
      </c>
      <c r="R93" s="16">
        <v>-30</v>
      </c>
      <c r="S93" s="20">
        <v>24001</v>
      </c>
      <c r="T93" s="16">
        <v>-30</v>
      </c>
      <c r="U93" s="20">
        <v>52200</v>
      </c>
      <c r="V93" s="23" t="s">
        <v>41</v>
      </c>
      <c r="X93" s="1">
        <v>434</v>
      </c>
      <c r="Y93" s="4" t="s">
        <v>109</v>
      </c>
      <c r="Z93" s="1">
        <v>57.42</v>
      </c>
      <c r="AA93" s="52">
        <f t="shared" si="3"/>
        <v>106.70498084291188</v>
      </c>
      <c r="AB93" s="1" t="s">
        <v>191</v>
      </c>
    </row>
    <row r="94" spans="1:28" ht="12.75">
      <c r="A94" s="25"/>
      <c r="B94" s="1" t="s">
        <v>77</v>
      </c>
      <c r="C94" s="1">
        <v>67682</v>
      </c>
      <c r="D94" s="1">
        <v>438</v>
      </c>
      <c r="E94" s="1" t="s">
        <v>78</v>
      </c>
      <c r="F94" s="1">
        <v>1</v>
      </c>
      <c r="G94" s="37"/>
      <c r="H94" s="37"/>
      <c r="I94" s="37"/>
      <c r="J94" s="37"/>
      <c r="K94" s="37"/>
      <c r="L94" s="7" t="s">
        <v>88</v>
      </c>
      <c r="M94" s="7" t="s">
        <v>89</v>
      </c>
      <c r="N94" s="41">
        <v>10</v>
      </c>
      <c r="O94" s="67">
        <v>12</v>
      </c>
      <c r="P94" s="10">
        <v>47</v>
      </c>
      <c r="Q94" s="13">
        <v>122.994</v>
      </c>
      <c r="R94" s="16">
        <v>-30</v>
      </c>
      <c r="S94" s="20">
        <v>12377</v>
      </c>
      <c r="T94" s="16">
        <v>-30</v>
      </c>
      <c r="U94" s="20">
        <v>31100</v>
      </c>
      <c r="V94" s="23" t="s">
        <v>41</v>
      </c>
      <c r="X94" s="1">
        <v>438</v>
      </c>
      <c r="Y94" s="4" t="s">
        <v>110</v>
      </c>
      <c r="Z94" s="4">
        <v>48.83</v>
      </c>
      <c r="AA94" s="52">
        <f t="shared" si="3"/>
        <v>151.8820397296744</v>
      </c>
      <c r="AB94" s="1" t="s">
        <v>191</v>
      </c>
    </row>
    <row r="95" spans="1:28" ht="12.75">
      <c r="A95" s="25"/>
      <c r="B95" s="1" t="s">
        <v>77</v>
      </c>
      <c r="C95" s="1">
        <v>67683</v>
      </c>
      <c r="D95" s="1">
        <v>438</v>
      </c>
      <c r="E95" s="1" t="s">
        <v>78</v>
      </c>
      <c r="F95" s="1">
        <v>1</v>
      </c>
      <c r="G95" s="37"/>
      <c r="H95" s="37"/>
      <c r="I95" s="37"/>
      <c r="J95" s="37"/>
      <c r="K95" s="37"/>
      <c r="L95" s="7" t="s">
        <v>89</v>
      </c>
      <c r="M95" s="7" t="s">
        <v>90</v>
      </c>
      <c r="N95" s="41">
        <v>10</v>
      </c>
      <c r="O95" s="67">
        <v>12</v>
      </c>
      <c r="P95" s="10">
        <v>46</v>
      </c>
      <c r="Q95" s="13">
        <v>115.156</v>
      </c>
      <c r="R95" s="16">
        <v>-30</v>
      </c>
      <c r="S95" s="20">
        <v>12247</v>
      </c>
      <c r="T95" s="16">
        <v>-30</v>
      </c>
      <c r="U95" s="20">
        <v>25900</v>
      </c>
      <c r="V95" s="23" t="s">
        <v>41</v>
      </c>
      <c r="X95" s="1">
        <v>438</v>
      </c>
      <c r="Y95" s="4" t="s">
        <v>110</v>
      </c>
      <c r="Z95" s="4">
        <v>48.83</v>
      </c>
      <c r="AA95" s="52">
        <f t="shared" si="3"/>
        <v>135.83043211140694</v>
      </c>
      <c r="AB95" s="1" t="s">
        <v>191</v>
      </c>
    </row>
    <row r="96" spans="1:28" ht="12.75">
      <c r="A96" s="94"/>
      <c r="B96" s="94" t="s">
        <v>77</v>
      </c>
      <c r="C96" s="94">
        <v>67684</v>
      </c>
      <c r="D96" s="94">
        <v>83</v>
      </c>
      <c r="E96" s="94" t="s">
        <v>78</v>
      </c>
      <c r="F96" s="94">
        <v>1</v>
      </c>
      <c r="G96" s="95"/>
      <c r="H96" s="95"/>
      <c r="I96" s="95"/>
      <c r="J96" s="95"/>
      <c r="K96" s="95"/>
      <c r="L96" s="96" t="s">
        <v>91</v>
      </c>
      <c r="M96" s="96" t="s">
        <v>92</v>
      </c>
      <c r="N96" s="97">
        <v>10</v>
      </c>
      <c r="O96" s="98">
        <v>12</v>
      </c>
      <c r="P96" s="98">
        <v>54</v>
      </c>
      <c r="Q96" s="99">
        <v>212.612</v>
      </c>
      <c r="R96" s="100">
        <v>-30</v>
      </c>
      <c r="S96" s="101">
        <v>31794</v>
      </c>
      <c r="T96" s="100">
        <v>-30</v>
      </c>
      <c r="U96" s="102" t="s">
        <v>93</v>
      </c>
      <c r="V96" s="102" t="s">
        <v>94</v>
      </c>
      <c r="W96" s="103" t="s">
        <v>182</v>
      </c>
      <c r="X96" s="94">
        <v>83</v>
      </c>
      <c r="Y96" s="94" t="s">
        <v>109</v>
      </c>
      <c r="Z96" s="94">
        <v>61.71</v>
      </c>
      <c r="AA96" s="104">
        <f t="shared" si="3"/>
        <v>244.5341111651272</v>
      </c>
      <c r="AB96" s="94" t="s">
        <v>191</v>
      </c>
    </row>
    <row r="97" spans="1:28" ht="12.75">
      <c r="A97" s="25"/>
      <c r="B97" s="1" t="s">
        <v>77</v>
      </c>
      <c r="C97" s="1">
        <v>67685</v>
      </c>
      <c r="D97" s="1">
        <v>434</v>
      </c>
      <c r="E97" s="1" t="s">
        <v>78</v>
      </c>
      <c r="F97" s="1">
        <v>1</v>
      </c>
      <c r="G97" s="37"/>
      <c r="H97" s="37"/>
      <c r="I97" s="37"/>
      <c r="J97" s="37"/>
      <c r="K97" s="37"/>
      <c r="L97" s="7" t="s">
        <v>95</v>
      </c>
      <c r="M97" s="7" t="s">
        <v>96</v>
      </c>
      <c r="N97" s="41">
        <v>10</v>
      </c>
      <c r="O97" s="67">
        <v>12</v>
      </c>
      <c r="P97" s="10">
        <v>51</v>
      </c>
      <c r="Q97" s="13">
        <v>114.3</v>
      </c>
      <c r="R97" s="16">
        <v>-30</v>
      </c>
      <c r="S97" s="20">
        <v>18799</v>
      </c>
      <c r="T97" s="16">
        <v>-30</v>
      </c>
      <c r="U97" s="20">
        <v>39400</v>
      </c>
      <c r="V97" s="23" t="s">
        <v>41</v>
      </c>
      <c r="X97" s="1">
        <v>434</v>
      </c>
      <c r="Y97" s="4" t="s">
        <v>109</v>
      </c>
      <c r="Z97" s="1">
        <v>57.42</v>
      </c>
      <c r="AA97" s="52">
        <f t="shared" si="3"/>
        <v>99.05956112852664</v>
      </c>
      <c r="AB97" s="1" t="s">
        <v>191</v>
      </c>
    </row>
    <row r="98" spans="1:28" ht="12.75">
      <c r="A98" s="6"/>
      <c r="B98" s="6" t="s">
        <v>77</v>
      </c>
      <c r="C98" s="6">
        <v>67686</v>
      </c>
      <c r="D98" s="6" t="s">
        <v>105</v>
      </c>
      <c r="E98" s="6" t="s">
        <v>78</v>
      </c>
      <c r="F98" s="6">
        <v>1</v>
      </c>
      <c r="G98" s="39"/>
      <c r="H98" s="39"/>
      <c r="I98" s="39"/>
      <c r="J98" s="39"/>
      <c r="K98" s="39"/>
      <c r="L98" s="8" t="s">
        <v>97</v>
      </c>
      <c r="M98" s="8" t="s">
        <v>98</v>
      </c>
      <c r="N98" s="42">
        <v>10</v>
      </c>
      <c r="O98" s="14">
        <v>14</v>
      </c>
      <c r="P98" s="14">
        <v>50</v>
      </c>
      <c r="Q98" s="15">
        <v>101.1</v>
      </c>
      <c r="R98" s="17">
        <v>-30</v>
      </c>
      <c r="S98" s="21">
        <v>18148</v>
      </c>
      <c r="T98" s="17">
        <v>-30</v>
      </c>
      <c r="U98" s="21">
        <v>36100</v>
      </c>
      <c r="V98" s="24" t="s">
        <v>41</v>
      </c>
      <c r="W98" s="51" t="s">
        <v>99</v>
      </c>
      <c r="X98" s="6" t="s">
        <v>105</v>
      </c>
      <c r="Y98" s="6" t="s">
        <v>109</v>
      </c>
      <c r="Z98" s="6">
        <v>60.57</v>
      </c>
      <c r="AA98" s="73">
        <f t="shared" si="3"/>
        <v>66.91431401684001</v>
      </c>
      <c r="AB98" s="6" t="s">
        <v>191</v>
      </c>
    </row>
    <row r="99" spans="1:28" ht="12.75">
      <c r="A99" s="25"/>
      <c r="B99" s="4" t="s">
        <v>77</v>
      </c>
      <c r="C99" s="4">
        <v>67687</v>
      </c>
      <c r="D99" s="4">
        <v>84</v>
      </c>
      <c r="E99" s="4" t="s">
        <v>78</v>
      </c>
      <c r="F99" s="4">
        <v>1</v>
      </c>
      <c r="G99" s="37"/>
      <c r="H99" s="37"/>
      <c r="I99" s="37"/>
      <c r="J99" s="37"/>
      <c r="K99" s="37"/>
      <c r="L99" s="27" t="s">
        <v>98</v>
      </c>
      <c r="M99" s="27" t="s">
        <v>100</v>
      </c>
      <c r="N99" s="26">
        <v>10</v>
      </c>
      <c r="O99" s="67">
        <v>12</v>
      </c>
      <c r="P99" s="9">
        <v>48</v>
      </c>
      <c r="Q99" s="28">
        <v>143.634</v>
      </c>
      <c r="R99" s="29">
        <v>-30</v>
      </c>
      <c r="S99" s="30">
        <v>23002</v>
      </c>
      <c r="T99" s="29">
        <v>-30</v>
      </c>
      <c r="U99" s="30">
        <v>59500</v>
      </c>
      <c r="V99" s="31" t="s">
        <v>41</v>
      </c>
      <c r="W99" s="50"/>
      <c r="X99" s="4">
        <v>84</v>
      </c>
      <c r="Y99" s="4" t="s">
        <v>110</v>
      </c>
      <c r="Z99" s="4">
        <v>48.92</v>
      </c>
      <c r="AA99" s="74">
        <f t="shared" si="3"/>
        <v>193.6099754701553</v>
      </c>
      <c r="AB99" s="1" t="s">
        <v>191</v>
      </c>
    </row>
    <row r="100" spans="1:28" ht="12.75">
      <c r="A100" s="25"/>
      <c r="B100" s="1" t="s">
        <v>77</v>
      </c>
      <c r="C100" s="1">
        <v>67688</v>
      </c>
      <c r="D100" s="1">
        <v>83</v>
      </c>
      <c r="E100" s="1" t="s">
        <v>78</v>
      </c>
      <c r="F100" s="1">
        <v>1</v>
      </c>
      <c r="G100" s="37"/>
      <c r="H100" s="37"/>
      <c r="I100" s="37"/>
      <c r="J100" s="37"/>
      <c r="K100" s="37"/>
      <c r="L100" s="7" t="s">
        <v>101</v>
      </c>
      <c r="M100" s="7" t="s">
        <v>102</v>
      </c>
      <c r="N100" s="41">
        <v>10</v>
      </c>
      <c r="O100" s="67">
        <v>12</v>
      </c>
      <c r="P100" s="10">
        <v>51</v>
      </c>
      <c r="Q100" s="13">
        <v>176.105</v>
      </c>
      <c r="R100" s="16">
        <v>-30</v>
      </c>
      <c r="S100" s="20">
        <v>25587</v>
      </c>
      <c r="T100" s="16">
        <v>-30</v>
      </c>
      <c r="U100" s="20">
        <v>210000</v>
      </c>
      <c r="V100" s="22" t="s">
        <v>103</v>
      </c>
      <c r="X100" s="1">
        <v>83</v>
      </c>
      <c r="Y100" s="4" t="s">
        <v>109</v>
      </c>
      <c r="Z100" s="4">
        <v>61.71</v>
      </c>
      <c r="AA100" s="52">
        <f t="shared" si="3"/>
        <v>185.37514179225406</v>
      </c>
      <c r="AB100" s="1" t="s">
        <v>191</v>
      </c>
    </row>
    <row r="101" spans="1:28" ht="12.75">
      <c r="A101" s="25"/>
      <c r="B101" s="1" t="s">
        <v>77</v>
      </c>
      <c r="C101" s="1">
        <v>67689</v>
      </c>
      <c r="D101" s="1">
        <v>435</v>
      </c>
      <c r="E101" s="1" t="s">
        <v>78</v>
      </c>
      <c r="F101" s="1">
        <v>1</v>
      </c>
      <c r="G101" s="37"/>
      <c r="H101" s="37"/>
      <c r="I101" s="37"/>
      <c r="J101" s="37"/>
      <c r="K101" s="37"/>
      <c r="L101" s="7" t="s">
        <v>102</v>
      </c>
      <c r="M101" s="7" t="s">
        <v>104</v>
      </c>
      <c r="N101" s="41">
        <v>10</v>
      </c>
      <c r="O101" s="67">
        <v>12</v>
      </c>
      <c r="P101" s="10">
        <v>48</v>
      </c>
      <c r="Q101" s="13">
        <v>115.332</v>
      </c>
      <c r="R101" s="16">
        <v>-30</v>
      </c>
      <c r="S101" s="20">
        <v>21817</v>
      </c>
      <c r="T101" s="16">
        <v>-30</v>
      </c>
      <c r="U101" s="20">
        <v>61200</v>
      </c>
      <c r="V101" s="23" t="s">
        <v>41</v>
      </c>
      <c r="X101" s="1">
        <v>435</v>
      </c>
      <c r="Y101" s="4" t="s">
        <v>110</v>
      </c>
      <c r="Z101" s="4">
        <v>46.36</v>
      </c>
      <c r="AA101" s="52">
        <f aca="true" t="shared" si="4" ref="AA101:AA118">(Q101-Z101)*100/Z101</f>
        <v>148.77480586712684</v>
      </c>
      <c r="AB101" s="1" t="s">
        <v>191</v>
      </c>
    </row>
    <row r="102" spans="1:28" ht="12.75">
      <c r="A102" s="25"/>
      <c r="B102" s="1" t="s">
        <v>136</v>
      </c>
      <c r="C102" s="1">
        <v>67662</v>
      </c>
      <c r="D102" s="1">
        <v>84</v>
      </c>
      <c r="E102" s="1">
        <v>1</v>
      </c>
      <c r="F102" s="1">
        <v>1</v>
      </c>
      <c r="G102" s="37">
        <v>9</v>
      </c>
      <c r="H102" s="37" t="s">
        <v>137</v>
      </c>
      <c r="I102" s="37" t="s">
        <v>58</v>
      </c>
      <c r="J102" s="37">
        <v>21.5</v>
      </c>
      <c r="K102" s="37">
        <v>35</v>
      </c>
      <c r="L102" s="1">
        <v>20080826</v>
      </c>
      <c r="M102" s="1">
        <v>20080828</v>
      </c>
      <c r="N102" s="10">
        <v>1.5</v>
      </c>
      <c r="O102" s="68">
        <v>0.4791666666666667</v>
      </c>
      <c r="P102" s="10">
        <v>48.74</v>
      </c>
      <c r="Q102" s="10">
        <v>135.4</v>
      </c>
      <c r="R102" s="1">
        <v>-30</v>
      </c>
      <c r="S102" s="2">
        <v>20427</v>
      </c>
      <c r="T102" s="1">
        <v>-30</v>
      </c>
      <c r="U102" s="10">
        <v>40837</v>
      </c>
      <c r="V102" s="10" t="s">
        <v>41</v>
      </c>
      <c r="X102" s="1">
        <v>84</v>
      </c>
      <c r="Y102" s="4" t="s">
        <v>110</v>
      </c>
      <c r="Z102" s="4">
        <v>48.92</v>
      </c>
      <c r="AA102" s="52">
        <f t="shared" si="4"/>
        <v>176.778413736713</v>
      </c>
      <c r="AB102" s="1" t="s">
        <v>192</v>
      </c>
    </row>
    <row r="103" spans="1:28" ht="12.75">
      <c r="A103" s="25"/>
      <c r="B103" s="1" t="s">
        <v>136</v>
      </c>
      <c r="C103" s="1">
        <v>67663</v>
      </c>
      <c r="D103" s="1">
        <v>435</v>
      </c>
      <c r="E103" s="1">
        <v>1</v>
      </c>
      <c r="F103" s="1">
        <v>2</v>
      </c>
      <c r="G103" s="37"/>
      <c r="H103" s="37"/>
      <c r="I103" s="37"/>
      <c r="J103" s="37"/>
      <c r="K103" s="37"/>
      <c r="L103" s="1">
        <v>20080828</v>
      </c>
      <c r="M103" s="1">
        <v>20080830</v>
      </c>
      <c r="N103" s="10">
        <v>1.5</v>
      </c>
      <c r="O103" s="68">
        <v>0.5</v>
      </c>
      <c r="P103" s="10">
        <v>53.35</v>
      </c>
      <c r="Q103" s="10">
        <v>154.2</v>
      </c>
      <c r="R103" s="1">
        <v>-30</v>
      </c>
      <c r="S103" s="2">
        <v>15460</v>
      </c>
      <c r="T103" s="1">
        <v>-30</v>
      </c>
      <c r="U103" s="10">
        <v>107864</v>
      </c>
      <c r="V103" s="10" t="s">
        <v>38</v>
      </c>
      <c r="X103" s="1">
        <v>435</v>
      </c>
      <c r="Y103" s="4" t="s">
        <v>110</v>
      </c>
      <c r="Z103" s="4">
        <v>46.36</v>
      </c>
      <c r="AA103" s="52">
        <f t="shared" si="4"/>
        <v>232.61432269197581</v>
      </c>
      <c r="AB103" s="1" t="s">
        <v>192</v>
      </c>
    </row>
    <row r="104" spans="1:28" ht="12.75">
      <c r="A104" s="25"/>
      <c r="B104" s="1" t="s">
        <v>136</v>
      </c>
      <c r="C104" s="1">
        <v>67664</v>
      </c>
      <c r="D104" s="1">
        <v>438</v>
      </c>
      <c r="E104" s="1">
        <v>1</v>
      </c>
      <c r="F104" s="1">
        <v>3</v>
      </c>
      <c r="G104" s="37"/>
      <c r="H104" s="37"/>
      <c r="I104" s="37"/>
      <c r="J104" s="37"/>
      <c r="K104" s="37"/>
      <c r="L104" s="1">
        <v>20080903</v>
      </c>
      <c r="M104" s="1">
        <v>20080905</v>
      </c>
      <c r="N104" s="10">
        <v>1.5</v>
      </c>
      <c r="O104" s="68">
        <v>0.5069444444444444</v>
      </c>
      <c r="P104" s="10">
        <v>50.14</v>
      </c>
      <c r="Q104" s="10">
        <v>127</v>
      </c>
      <c r="R104" s="1">
        <v>-30</v>
      </c>
      <c r="S104" s="2">
        <v>15523</v>
      </c>
      <c r="T104" s="1">
        <v>-30</v>
      </c>
      <c r="U104" s="10">
        <v>38384</v>
      </c>
      <c r="V104" s="10" t="s">
        <v>41</v>
      </c>
      <c r="X104" s="1">
        <v>438</v>
      </c>
      <c r="Y104" s="4" t="s">
        <v>110</v>
      </c>
      <c r="Z104" s="4">
        <v>48.83</v>
      </c>
      <c r="AA104" s="52">
        <f t="shared" si="4"/>
        <v>160.08601269711244</v>
      </c>
      <c r="AB104" s="1" t="s">
        <v>192</v>
      </c>
    </row>
    <row r="105" spans="1:28" ht="12.75">
      <c r="A105" s="25"/>
      <c r="B105" s="1" t="s">
        <v>136</v>
      </c>
      <c r="C105" s="1">
        <v>67665</v>
      </c>
      <c r="D105" s="1" t="s">
        <v>105</v>
      </c>
      <c r="E105" s="1">
        <v>1</v>
      </c>
      <c r="F105" s="1">
        <v>4</v>
      </c>
      <c r="G105" s="37"/>
      <c r="H105" s="37"/>
      <c r="I105" s="37"/>
      <c r="J105" s="37"/>
      <c r="K105" s="37"/>
      <c r="L105" s="1">
        <v>20080905</v>
      </c>
      <c r="M105" s="1">
        <v>20080907</v>
      </c>
      <c r="N105" s="10">
        <v>1.5</v>
      </c>
      <c r="O105" s="68">
        <v>0.5104166666666666</v>
      </c>
      <c r="P105" s="10">
        <v>50.76</v>
      </c>
      <c r="Q105" s="10">
        <v>125.8</v>
      </c>
      <c r="R105" s="1">
        <v>-30</v>
      </c>
      <c r="S105" s="2">
        <v>11100</v>
      </c>
      <c r="T105" s="1">
        <v>-30</v>
      </c>
      <c r="U105" s="10">
        <v>49134</v>
      </c>
      <c r="V105" s="10" t="s">
        <v>41</v>
      </c>
      <c r="X105" s="1" t="s">
        <v>105</v>
      </c>
      <c r="Y105" s="4" t="s">
        <v>109</v>
      </c>
      <c r="Z105" s="4">
        <v>60.57</v>
      </c>
      <c r="AA105" s="52">
        <f t="shared" si="4"/>
        <v>107.69357767871882</v>
      </c>
      <c r="AB105" s="1" t="s">
        <v>192</v>
      </c>
    </row>
    <row r="106" spans="1:28" ht="12.75">
      <c r="A106" s="25"/>
      <c r="B106" s="1" t="s">
        <v>136</v>
      </c>
      <c r="C106" s="1">
        <v>67666</v>
      </c>
      <c r="D106" s="1">
        <v>434</v>
      </c>
      <c r="E106" s="1">
        <v>1</v>
      </c>
      <c r="F106" s="1">
        <v>5</v>
      </c>
      <c r="G106" s="37"/>
      <c r="H106" s="37"/>
      <c r="I106" s="37"/>
      <c r="J106" s="37"/>
      <c r="K106" s="37"/>
      <c r="L106" s="1">
        <v>20080907</v>
      </c>
      <c r="M106" s="1">
        <v>20080909</v>
      </c>
      <c r="N106" s="10">
        <v>1.5</v>
      </c>
      <c r="O106" s="68">
        <v>0.5</v>
      </c>
      <c r="P106" s="10">
        <v>48.15</v>
      </c>
      <c r="Q106" s="10">
        <v>102.1</v>
      </c>
      <c r="R106" s="1">
        <v>-30</v>
      </c>
      <c r="S106" s="2">
        <v>15103</v>
      </c>
      <c r="T106" s="1">
        <v>-30</v>
      </c>
      <c r="U106" s="10">
        <v>36376</v>
      </c>
      <c r="V106" s="10" t="s">
        <v>41</v>
      </c>
      <c r="X106" s="1">
        <v>434</v>
      </c>
      <c r="Y106" s="4" t="s">
        <v>109</v>
      </c>
      <c r="Z106" s="1">
        <v>57.42</v>
      </c>
      <c r="AA106" s="52">
        <f t="shared" si="4"/>
        <v>77.81260884709158</v>
      </c>
      <c r="AB106" s="1" t="s">
        <v>192</v>
      </c>
    </row>
    <row r="107" spans="1:28" ht="12.75">
      <c r="A107" s="6"/>
      <c r="B107" s="6" t="s">
        <v>136</v>
      </c>
      <c r="C107" s="6">
        <v>67667</v>
      </c>
      <c r="D107" s="6">
        <v>434</v>
      </c>
      <c r="E107" s="6">
        <v>1</v>
      </c>
      <c r="F107" s="6">
        <v>6</v>
      </c>
      <c r="G107" s="39"/>
      <c r="H107" s="39"/>
      <c r="I107" s="39"/>
      <c r="J107" s="39"/>
      <c r="K107" s="39"/>
      <c r="L107" s="6"/>
      <c r="M107" s="6"/>
      <c r="N107" s="14"/>
      <c r="O107" s="69"/>
      <c r="P107" s="14"/>
      <c r="Q107" s="14"/>
      <c r="R107" s="6"/>
      <c r="S107" s="3"/>
      <c r="T107" s="6"/>
      <c r="U107" s="14"/>
      <c r="V107" s="14"/>
      <c r="W107" s="51"/>
      <c r="X107" s="6">
        <v>434</v>
      </c>
      <c r="Y107" s="6" t="s">
        <v>109</v>
      </c>
      <c r="Z107" s="6">
        <v>57.42</v>
      </c>
      <c r="AA107" s="73">
        <f t="shared" si="4"/>
        <v>-100</v>
      </c>
      <c r="AB107" s="6" t="s">
        <v>192</v>
      </c>
    </row>
    <row r="108" spans="1:28" ht="12.75">
      <c r="A108" s="6"/>
      <c r="B108" s="6" t="s">
        <v>136</v>
      </c>
      <c r="C108" s="6">
        <v>67668</v>
      </c>
      <c r="D108" s="6">
        <v>83</v>
      </c>
      <c r="E108" s="6">
        <v>1</v>
      </c>
      <c r="F108" s="6">
        <v>7</v>
      </c>
      <c r="G108" s="39"/>
      <c r="H108" s="39"/>
      <c r="I108" s="39"/>
      <c r="J108" s="39"/>
      <c r="K108" s="39"/>
      <c r="L108" s="6"/>
      <c r="M108" s="6"/>
      <c r="N108" s="14"/>
      <c r="O108" s="69"/>
      <c r="P108" s="14"/>
      <c r="Q108" s="14"/>
      <c r="R108" s="6"/>
      <c r="S108" s="3"/>
      <c r="T108" s="6"/>
      <c r="U108" s="14"/>
      <c r="V108" s="14"/>
      <c r="W108" s="51"/>
      <c r="X108" s="6">
        <v>83</v>
      </c>
      <c r="Y108" s="6" t="s">
        <v>109</v>
      </c>
      <c r="Z108" s="6">
        <v>61.71</v>
      </c>
      <c r="AA108" s="73">
        <f t="shared" si="4"/>
        <v>-100</v>
      </c>
      <c r="AB108" s="6" t="s">
        <v>192</v>
      </c>
    </row>
    <row r="109" spans="1:28" ht="12.75">
      <c r="A109" s="6"/>
      <c r="B109" s="6" t="s">
        <v>136</v>
      </c>
      <c r="C109" s="6">
        <v>67669</v>
      </c>
      <c r="D109" s="6" t="s">
        <v>105</v>
      </c>
      <c r="E109" s="6">
        <v>1</v>
      </c>
      <c r="F109" s="6">
        <v>8</v>
      </c>
      <c r="G109" s="39"/>
      <c r="H109" s="39"/>
      <c r="I109" s="39"/>
      <c r="J109" s="39"/>
      <c r="K109" s="39"/>
      <c r="L109" s="6"/>
      <c r="M109" s="6"/>
      <c r="N109" s="14"/>
      <c r="O109" s="69"/>
      <c r="P109" s="14"/>
      <c r="Q109" s="14"/>
      <c r="R109" s="6"/>
      <c r="S109" s="3"/>
      <c r="T109" s="6"/>
      <c r="U109" s="14"/>
      <c r="V109" s="14"/>
      <c r="W109" s="51"/>
      <c r="X109" s="6" t="s">
        <v>105</v>
      </c>
      <c r="Y109" s="6" t="s">
        <v>109</v>
      </c>
      <c r="Z109" s="6">
        <v>60.57</v>
      </c>
      <c r="AA109" s="73">
        <f t="shared" si="4"/>
        <v>-100</v>
      </c>
      <c r="AB109" s="6" t="s">
        <v>192</v>
      </c>
    </row>
    <row r="110" spans="1:28" ht="12.75">
      <c r="A110" s="6"/>
      <c r="B110" s="6" t="s">
        <v>136</v>
      </c>
      <c r="C110" s="6">
        <v>67670</v>
      </c>
      <c r="D110" s="6">
        <v>438</v>
      </c>
      <c r="E110" s="6">
        <v>1</v>
      </c>
      <c r="F110" s="6">
        <v>9</v>
      </c>
      <c r="G110" s="39"/>
      <c r="H110" s="39"/>
      <c r="I110" s="39"/>
      <c r="J110" s="39"/>
      <c r="K110" s="39"/>
      <c r="L110" s="6"/>
      <c r="M110" s="6"/>
      <c r="N110" s="14"/>
      <c r="O110" s="69"/>
      <c r="P110" s="14"/>
      <c r="Q110" s="14"/>
      <c r="R110" s="6"/>
      <c r="S110" s="3"/>
      <c r="T110" s="6"/>
      <c r="U110" s="14"/>
      <c r="V110" s="14"/>
      <c r="W110" s="51"/>
      <c r="X110" s="6">
        <v>438</v>
      </c>
      <c r="Y110" s="6" t="s">
        <v>110</v>
      </c>
      <c r="Z110" s="6">
        <v>48.83</v>
      </c>
      <c r="AA110" s="73">
        <f t="shared" si="4"/>
        <v>-100</v>
      </c>
      <c r="AB110" s="6" t="s">
        <v>192</v>
      </c>
    </row>
    <row r="111" spans="1:28" ht="12.75">
      <c r="A111" s="25"/>
      <c r="B111" s="1" t="s">
        <v>136</v>
      </c>
      <c r="C111" s="1">
        <v>67671</v>
      </c>
      <c r="D111" s="1">
        <v>84</v>
      </c>
      <c r="E111" s="1">
        <v>1</v>
      </c>
      <c r="F111" s="1">
        <v>10</v>
      </c>
      <c r="G111" s="37"/>
      <c r="H111" s="37"/>
      <c r="I111" s="37"/>
      <c r="J111" s="37"/>
      <c r="K111" s="37"/>
      <c r="L111" s="1">
        <v>20080927</v>
      </c>
      <c r="M111" s="1">
        <v>20080929</v>
      </c>
      <c r="N111" s="10">
        <v>1.5</v>
      </c>
      <c r="O111" s="68">
        <v>0.5243055555555556</v>
      </c>
      <c r="P111" s="10">
        <v>56.97</v>
      </c>
      <c r="Q111" s="10">
        <v>180.6</v>
      </c>
      <c r="R111" s="1">
        <v>-30</v>
      </c>
      <c r="S111" s="2">
        <v>25804</v>
      </c>
      <c r="T111" s="1">
        <v>-30</v>
      </c>
      <c r="U111" s="10">
        <v>25804</v>
      </c>
      <c r="V111" s="10" t="s">
        <v>41</v>
      </c>
      <c r="X111" s="1">
        <v>84</v>
      </c>
      <c r="Y111" s="4" t="s">
        <v>110</v>
      </c>
      <c r="Z111" s="4">
        <v>48.92</v>
      </c>
      <c r="AA111" s="52">
        <f t="shared" si="4"/>
        <v>269.1741618969746</v>
      </c>
      <c r="AB111" s="1" t="s">
        <v>192</v>
      </c>
    </row>
    <row r="112" spans="1:28" ht="12.75">
      <c r="A112" s="25"/>
      <c r="B112" s="1" t="s">
        <v>136</v>
      </c>
      <c r="C112" s="1">
        <v>67672</v>
      </c>
      <c r="D112" s="1">
        <v>83</v>
      </c>
      <c r="E112" s="1">
        <v>1</v>
      </c>
      <c r="F112" s="1">
        <v>11</v>
      </c>
      <c r="G112" s="37"/>
      <c r="H112" s="37"/>
      <c r="I112" s="37"/>
      <c r="J112" s="37"/>
      <c r="K112" s="37"/>
      <c r="L112" s="1">
        <v>20080930</v>
      </c>
      <c r="M112" s="1">
        <v>20081002</v>
      </c>
      <c r="N112" s="10">
        <v>1.5</v>
      </c>
      <c r="O112" s="68">
        <v>0.5</v>
      </c>
      <c r="P112" s="10">
        <v>61.33</v>
      </c>
      <c r="Q112" s="10">
        <v>252.5</v>
      </c>
      <c r="R112" s="1">
        <v>-30</v>
      </c>
      <c r="S112" s="2">
        <v>29034</v>
      </c>
      <c r="T112" s="1">
        <v>-30</v>
      </c>
      <c r="U112" s="10">
        <v>340771</v>
      </c>
      <c r="V112" s="10" t="s">
        <v>38</v>
      </c>
      <c r="W112" s="49" t="s">
        <v>167</v>
      </c>
      <c r="X112" s="1">
        <v>83</v>
      </c>
      <c r="Y112" s="4" t="s">
        <v>109</v>
      </c>
      <c r="Z112" s="4">
        <v>61.71</v>
      </c>
      <c r="AA112" s="52">
        <f t="shared" si="4"/>
        <v>309.17193323610434</v>
      </c>
      <c r="AB112" s="1" t="s">
        <v>192</v>
      </c>
    </row>
    <row r="113" spans="1:28" ht="12.75">
      <c r="A113" s="25"/>
      <c r="B113" s="1" t="s">
        <v>136</v>
      </c>
      <c r="C113" s="1">
        <v>67673</v>
      </c>
      <c r="D113" s="1">
        <v>85</v>
      </c>
      <c r="E113" s="1">
        <v>1</v>
      </c>
      <c r="F113" s="1">
        <v>12</v>
      </c>
      <c r="G113" s="37"/>
      <c r="H113" s="37"/>
      <c r="I113" s="37"/>
      <c r="J113" s="37"/>
      <c r="K113" s="37"/>
      <c r="L113" s="1">
        <v>20081002</v>
      </c>
      <c r="M113" s="1">
        <v>20081004</v>
      </c>
      <c r="N113" s="10">
        <v>1.5</v>
      </c>
      <c r="O113" s="68">
        <v>0.5104166666666666</v>
      </c>
      <c r="P113" s="10">
        <v>55.28</v>
      </c>
      <c r="Q113" s="10">
        <v>217</v>
      </c>
      <c r="R113" s="1">
        <v>-25</v>
      </c>
      <c r="S113" s="2">
        <v>51426</v>
      </c>
      <c r="T113" s="1">
        <v>-25</v>
      </c>
      <c r="U113" s="10">
        <v>91108</v>
      </c>
      <c r="V113" s="10" t="s">
        <v>41</v>
      </c>
      <c r="X113" s="1">
        <v>85</v>
      </c>
      <c r="Y113" s="4" t="s">
        <v>111</v>
      </c>
      <c r="Z113" s="4">
        <v>69.94</v>
      </c>
      <c r="AA113" s="52">
        <f t="shared" si="4"/>
        <v>210.26594223620248</v>
      </c>
      <c r="AB113" s="1" t="s">
        <v>192</v>
      </c>
    </row>
    <row r="114" spans="1:28" ht="12.75">
      <c r="A114" s="25"/>
      <c r="B114" s="1" t="s">
        <v>136</v>
      </c>
      <c r="C114" s="1">
        <v>67674</v>
      </c>
      <c r="D114" s="1">
        <v>435</v>
      </c>
      <c r="E114" s="1">
        <v>1</v>
      </c>
      <c r="F114" s="1">
        <v>13</v>
      </c>
      <c r="G114" s="37"/>
      <c r="H114" s="37"/>
      <c r="I114" s="37"/>
      <c r="J114" s="37"/>
      <c r="K114" s="37"/>
      <c r="L114" s="1">
        <v>20081004</v>
      </c>
      <c r="M114" s="1">
        <v>20081006</v>
      </c>
      <c r="N114" s="10">
        <v>1.5</v>
      </c>
      <c r="O114" s="68">
        <v>0.4895833333333333</v>
      </c>
      <c r="P114" s="10">
        <v>58.51</v>
      </c>
      <c r="Q114" s="10">
        <v>174</v>
      </c>
      <c r="R114" s="1">
        <v>-30</v>
      </c>
      <c r="S114" s="2">
        <v>23002</v>
      </c>
      <c r="T114" s="1">
        <v>-30</v>
      </c>
      <c r="U114" s="10">
        <v>170058</v>
      </c>
      <c r="V114" s="10" t="s">
        <v>59</v>
      </c>
      <c r="X114" s="1">
        <v>435</v>
      </c>
      <c r="Y114" s="4" t="s">
        <v>110</v>
      </c>
      <c r="Z114" s="4">
        <v>46.36</v>
      </c>
      <c r="AA114" s="52">
        <f t="shared" si="4"/>
        <v>275.32355478861086</v>
      </c>
      <c r="AB114" s="1" t="s">
        <v>192</v>
      </c>
    </row>
    <row r="115" spans="1:28" ht="12.75">
      <c r="A115" s="25"/>
      <c r="B115" s="1" t="s">
        <v>136</v>
      </c>
      <c r="C115" s="1">
        <v>67675</v>
      </c>
      <c r="D115" s="1">
        <v>85</v>
      </c>
      <c r="E115" s="1">
        <v>1</v>
      </c>
      <c r="F115" s="1">
        <v>14</v>
      </c>
      <c r="G115" s="37"/>
      <c r="H115" s="37"/>
      <c r="I115" s="37"/>
      <c r="J115" s="37"/>
      <c r="K115" s="37"/>
      <c r="L115" s="1">
        <v>20081006</v>
      </c>
      <c r="M115" s="1">
        <v>20081008</v>
      </c>
      <c r="N115" s="10">
        <v>1.5</v>
      </c>
      <c r="O115" s="68">
        <v>0.513888888888889</v>
      </c>
      <c r="P115" s="10">
        <v>62.4</v>
      </c>
      <c r="Q115" s="10">
        <v>288.9</v>
      </c>
      <c r="R115" s="1">
        <v>-25</v>
      </c>
      <c r="S115" s="2">
        <v>51275</v>
      </c>
      <c r="T115" s="1">
        <v>-25</v>
      </c>
      <c r="U115" s="10">
        <v>163191</v>
      </c>
      <c r="V115" s="10" t="s">
        <v>38</v>
      </c>
      <c r="X115" s="1">
        <v>85</v>
      </c>
      <c r="Y115" s="4" t="s">
        <v>111</v>
      </c>
      <c r="Z115" s="4">
        <v>69.94</v>
      </c>
      <c r="AA115" s="52">
        <f t="shared" si="4"/>
        <v>313.0683442951101</v>
      </c>
      <c r="AB115" s="1" t="s">
        <v>192</v>
      </c>
    </row>
    <row r="116" spans="1:28" ht="12.75">
      <c r="A116" s="6"/>
      <c r="B116" s="6" t="s">
        <v>136</v>
      </c>
      <c r="C116" s="6">
        <v>68606</v>
      </c>
      <c r="D116" s="6">
        <v>83</v>
      </c>
      <c r="E116" s="6"/>
      <c r="F116" s="6"/>
      <c r="G116" s="39"/>
      <c r="H116" s="39"/>
      <c r="I116" s="39"/>
      <c r="J116" s="39"/>
      <c r="K116" s="39"/>
      <c r="L116" s="6"/>
      <c r="M116" s="6"/>
      <c r="N116" s="14"/>
      <c r="O116" s="69"/>
      <c r="P116" s="14"/>
      <c r="Q116" s="14"/>
      <c r="R116" s="6"/>
      <c r="S116" s="3"/>
      <c r="T116" s="6"/>
      <c r="U116" s="14"/>
      <c r="V116" s="14"/>
      <c r="W116" s="51"/>
      <c r="X116" s="6">
        <v>83</v>
      </c>
      <c r="Y116" s="6" t="s">
        <v>109</v>
      </c>
      <c r="Z116" s="6">
        <v>61.71</v>
      </c>
      <c r="AA116" s="73">
        <f t="shared" si="4"/>
        <v>-100</v>
      </c>
      <c r="AB116" s="6"/>
    </row>
    <row r="117" spans="1:28" ht="12.75">
      <c r="A117" s="6"/>
      <c r="B117" s="6" t="s">
        <v>136</v>
      </c>
      <c r="C117" s="6">
        <v>68607</v>
      </c>
      <c r="D117" s="6" t="s">
        <v>105</v>
      </c>
      <c r="E117" s="6"/>
      <c r="F117" s="6"/>
      <c r="G117" s="39"/>
      <c r="H117" s="39"/>
      <c r="I117" s="39"/>
      <c r="J117" s="39"/>
      <c r="K117" s="39"/>
      <c r="L117" s="6"/>
      <c r="M117" s="6"/>
      <c r="N117" s="14"/>
      <c r="O117" s="69"/>
      <c r="P117" s="14"/>
      <c r="Q117" s="14"/>
      <c r="R117" s="6"/>
      <c r="S117" s="3"/>
      <c r="T117" s="6"/>
      <c r="U117" s="14"/>
      <c r="V117" s="14"/>
      <c r="W117" s="51"/>
      <c r="X117" s="6" t="s">
        <v>105</v>
      </c>
      <c r="Y117" s="6" t="s">
        <v>109</v>
      </c>
      <c r="Z117" s="6">
        <v>60.57</v>
      </c>
      <c r="AA117" s="73">
        <f t="shared" si="4"/>
        <v>-100</v>
      </c>
      <c r="AB117" s="6"/>
    </row>
    <row r="118" spans="1:28" ht="12.75">
      <c r="A118" s="6"/>
      <c r="B118" s="6" t="s">
        <v>136</v>
      </c>
      <c r="C118" s="6">
        <v>68608</v>
      </c>
      <c r="D118" s="6">
        <v>438</v>
      </c>
      <c r="E118" s="6"/>
      <c r="F118" s="6"/>
      <c r="G118" s="39"/>
      <c r="H118" s="39"/>
      <c r="I118" s="39"/>
      <c r="J118" s="39"/>
      <c r="K118" s="39"/>
      <c r="L118" s="6"/>
      <c r="M118" s="6"/>
      <c r="N118" s="14"/>
      <c r="O118" s="69"/>
      <c r="P118" s="14"/>
      <c r="Q118" s="14"/>
      <c r="R118" s="6"/>
      <c r="S118" s="3"/>
      <c r="T118" s="6"/>
      <c r="U118" s="14"/>
      <c r="V118" s="14"/>
      <c r="W118" s="51"/>
      <c r="X118" s="6">
        <v>438</v>
      </c>
      <c r="Y118" s="6" t="s">
        <v>110</v>
      </c>
      <c r="Z118" s="6">
        <v>48.83</v>
      </c>
      <c r="AA118" s="73">
        <f t="shared" si="4"/>
        <v>-100</v>
      </c>
      <c r="AB118" s="6"/>
    </row>
    <row r="119" spans="1:28" ht="12.75">
      <c r="A119" s="25"/>
      <c r="B119" s="1" t="s">
        <v>178</v>
      </c>
      <c r="C119" s="1">
        <v>67588</v>
      </c>
      <c r="D119" s="1">
        <v>84</v>
      </c>
      <c r="E119" s="1" t="s">
        <v>168</v>
      </c>
      <c r="F119" s="1">
        <v>166</v>
      </c>
      <c r="G119" s="37">
        <v>9.5</v>
      </c>
      <c r="H119" s="37" t="s">
        <v>169</v>
      </c>
      <c r="I119" s="37" t="s">
        <v>170</v>
      </c>
      <c r="J119" s="37">
        <v>25</v>
      </c>
      <c r="K119" s="37">
        <v>34</v>
      </c>
      <c r="L119" s="1">
        <v>20080812</v>
      </c>
      <c r="M119" s="1">
        <v>20080814</v>
      </c>
      <c r="N119" s="12">
        <v>3</v>
      </c>
      <c r="O119" s="68">
        <v>0.4583333333333333</v>
      </c>
      <c r="P119" s="10">
        <v>47.91</v>
      </c>
      <c r="Q119" s="10">
        <v>119.6</v>
      </c>
      <c r="R119" s="1">
        <v>-30</v>
      </c>
      <c r="S119" s="2">
        <v>16700</v>
      </c>
      <c r="T119" s="1">
        <v>-30</v>
      </c>
      <c r="U119" s="10">
        <v>27880</v>
      </c>
      <c r="V119" s="10" t="s">
        <v>41</v>
      </c>
      <c r="X119" s="1">
        <v>84</v>
      </c>
      <c r="Y119" s="4" t="s">
        <v>110</v>
      </c>
      <c r="Z119" s="4">
        <v>48.92</v>
      </c>
      <c r="AA119" s="52">
        <f aca="true" t="shared" si="5" ref="AA119:AA149">(Q119-Z119)*100/Z119</f>
        <v>144.48078495502858</v>
      </c>
      <c r="AB119" s="1" t="s">
        <v>193</v>
      </c>
    </row>
    <row r="120" spans="1:28" ht="12.75">
      <c r="A120" s="25"/>
      <c r="B120" s="1" t="s">
        <v>178</v>
      </c>
      <c r="C120" s="1">
        <v>67589</v>
      </c>
      <c r="D120" s="1" t="s">
        <v>105</v>
      </c>
      <c r="E120" s="1" t="s">
        <v>168</v>
      </c>
      <c r="F120" s="1">
        <v>167</v>
      </c>
      <c r="G120" s="37"/>
      <c r="H120" s="37"/>
      <c r="I120" s="37"/>
      <c r="J120" s="37"/>
      <c r="K120" s="37"/>
      <c r="L120" s="1">
        <v>20080814</v>
      </c>
      <c r="M120" s="1">
        <v>20080816</v>
      </c>
      <c r="N120" s="12">
        <v>3</v>
      </c>
      <c r="O120" s="68">
        <v>0.4583333333333333</v>
      </c>
      <c r="P120" s="10">
        <v>44.82</v>
      </c>
      <c r="Q120" s="10">
        <v>108.8</v>
      </c>
      <c r="R120" s="1">
        <v>-30</v>
      </c>
      <c r="S120" s="2">
        <v>19010</v>
      </c>
      <c r="T120" s="1">
        <v>-30</v>
      </c>
      <c r="U120" s="10">
        <v>47200</v>
      </c>
      <c r="V120" s="10" t="s">
        <v>41</v>
      </c>
      <c r="X120" s="1" t="s">
        <v>105</v>
      </c>
      <c r="Y120" s="4" t="s">
        <v>109</v>
      </c>
      <c r="Z120" s="4">
        <v>60.57</v>
      </c>
      <c r="AA120" s="52">
        <f t="shared" si="5"/>
        <v>79.62687799240548</v>
      </c>
      <c r="AB120" s="1" t="s">
        <v>193</v>
      </c>
    </row>
    <row r="121" spans="1:28" ht="12.75">
      <c r="A121" s="6"/>
      <c r="B121" s="6" t="s">
        <v>178</v>
      </c>
      <c r="C121" s="65">
        <v>67590</v>
      </c>
      <c r="D121" s="65">
        <v>84</v>
      </c>
      <c r="E121" s="6" t="s">
        <v>168</v>
      </c>
      <c r="F121" s="6">
        <v>169</v>
      </c>
      <c r="G121" s="39"/>
      <c r="H121" s="39"/>
      <c r="I121" s="39"/>
      <c r="J121" s="39"/>
      <c r="K121" s="39"/>
      <c r="L121" s="6">
        <v>20080818</v>
      </c>
      <c r="M121" s="6">
        <v>20080820</v>
      </c>
      <c r="N121" s="54">
        <v>3</v>
      </c>
      <c r="O121" s="69">
        <v>0.5</v>
      </c>
      <c r="P121" s="14" t="s">
        <v>171</v>
      </c>
      <c r="Q121" s="14" t="s">
        <v>171</v>
      </c>
      <c r="R121" s="6" t="s">
        <v>171</v>
      </c>
      <c r="S121" s="14" t="s">
        <v>171</v>
      </c>
      <c r="T121" s="6" t="s">
        <v>171</v>
      </c>
      <c r="U121" s="14" t="s">
        <v>171</v>
      </c>
      <c r="V121" s="14" t="s">
        <v>171</v>
      </c>
      <c r="W121" s="51" t="s">
        <v>172</v>
      </c>
      <c r="X121" s="65">
        <v>84</v>
      </c>
      <c r="Y121" s="6" t="s">
        <v>110</v>
      </c>
      <c r="Z121" s="6">
        <v>48.92</v>
      </c>
      <c r="AA121" s="73" t="e">
        <f t="shared" si="5"/>
        <v>#VALUE!</v>
      </c>
      <c r="AB121" s="6" t="s">
        <v>193</v>
      </c>
    </row>
    <row r="122" spans="1:28" ht="12.75">
      <c r="A122" s="25"/>
      <c r="B122" s="1" t="s">
        <v>178</v>
      </c>
      <c r="C122" s="1">
        <v>67593</v>
      </c>
      <c r="D122" s="1">
        <v>83</v>
      </c>
      <c r="E122" s="1" t="s">
        <v>168</v>
      </c>
      <c r="F122" s="1">
        <v>170</v>
      </c>
      <c r="G122" s="37"/>
      <c r="H122" s="37"/>
      <c r="I122" s="37"/>
      <c r="J122" s="37"/>
      <c r="K122" s="37"/>
      <c r="L122" s="1">
        <v>20080821</v>
      </c>
      <c r="M122" s="1">
        <v>20080823</v>
      </c>
      <c r="N122" s="12">
        <v>3</v>
      </c>
      <c r="O122" s="68">
        <v>0.5</v>
      </c>
      <c r="P122" s="10">
        <v>45.44</v>
      </c>
      <c r="Q122" s="9">
        <v>152.9</v>
      </c>
      <c r="R122" s="4">
        <v>-30</v>
      </c>
      <c r="S122" s="5">
        <v>14740</v>
      </c>
      <c r="T122" s="4">
        <v>-30</v>
      </c>
      <c r="U122" s="62">
        <v>53850</v>
      </c>
      <c r="V122" s="10" t="s">
        <v>59</v>
      </c>
      <c r="X122" s="1">
        <v>83</v>
      </c>
      <c r="Y122" s="4" t="s">
        <v>109</v>
      </c>
      <c r="Z122" s="4">
        <v>61.71</v>
      </c>
      <c r="AA122" s="52">
        <f t="shared" si="5"/>
        <v>147.77183600713013</v>
      </c>
      <c r="AB122" s="1" t="s">
        <v>193</v>
      </c>
    </row>
    <row r="123" spans="1:28" ht="12.75">
      <c r="A123" s="25"/>
      <c r="B123" s="1" t="s">
        <v>178</v>
      </c>
      <c r="C123" s="1">
        <v>67594</v>
      </c>
      <c r="D123" s="1">
        <v>434</v>
      </c>
      <c r="E123" s="1" t="s">
        <v>168</v>
      </c>
      <c r="F123" s="1">
        <v>171</v>
      </c>
      <c r="G123" s="37"/>
      <c r="H123" s="37"/>
      <c r="I123" s="37"/>
      <c r="J123" s="37"/>
      <c r="K123" s="37"/>
      <c r="L123" s="1">
        <v>20080825</v>
      </c>
      <c r="M123" s="1">
        <v>20080827</v>
      </c>
      <c r="N123" s="12">
        <v>3</v>
      </c>
      <c r="O123" s="68">
        <v>0.5</v>
      </c>
      <c r="P123" s="10">
        <v>45.95</v>
      </c>
      <c r="Q123" s="9">
        <v>102.1</v>
      </c>
      <c r="R123" s="4">
        <v>-30</v>
      </c>
      <c r="S123" s="5">
        <v>15160</v>
      </c>
      <c r="T123" s="4">
        <v>-30</v>
      </c>
      <c r="U123" s="9">
        <v>35100</v>
      </c>
      <c r="V123" s="10" t="s">
        <v>41</v>
      </c>
      <c r="X123" s="1">
        <v>434</v>
      </c>
      <c r="Y123" s="4" t="s">
        <v>109</v>
      </c>
      <c r="Z123" s="1">
        <v>57.42</v>
      </c>
      <c r="AA123" s="52">
        <f t="shared" si="5"/>
        <v>77.81260884709158</v>
      </c>
      <c r="AB123" s="1" t="s">
        <v>193</v>
      </c>
    </row>
    <row r="124" spans="1:28" ht="12.75">
      <c r="A124" s="25"/>
      <c r="B124" s="1" t="s">
        <v>178</v>
      </c>
      <c r="C124" s="1">
        <v>67595</v>
      </c>
      <c r="D124" s="1">
        <v>435</v>
      </c>
      <c r="E124" s="1" t="s">
        <v>168</v>
      </c>
      <c r="F124" s="1">
        <v>172</v>
      </c>
      <c r="G124" s="37"/>
      <c r="H124" s="37"/>
      <c r="I124" s="37"/>
      <c r="J124" s="37"/>
      <c r="K124" s="37"/>
      <c r="L124" s="1">
        <v>20080827</v>
      </c>
      <c r="M124" s="1">
        <v>20080829</v>
      </c>
      <c r="N124" s="12">
        <v>3</v>
      </c>
      <c r="O124" s="68">
        <v>0.5</v>
      </c>
      <c r="P124" s="10">
        <v>44.78</v>
      </c>
      <c r="Q124" s="9">
        <v>117.9</v>
      </c>
      <c r="R124" s="4">
        <v>-30</v>
      </c>
      <c r="S124" s="5">
        <v>17220</v>
      </c>
      <c r="T124" s="4">
        <v>-30</v>
      </c>
      <c r="U124" s="9">
        <v>54590</v>
      </c>
      <c r="V124" s="10" t="s">
        <v>41</v>
      </c>
      <c r="X124" s="1">
        <v>435</v>
      </c>
      <c r="Y124" s="4" t="s">
        <v>110</v>
      </c>
      <c r="Z124" s="4">
        <v>46.36</v>
      </c>
      <c r="AA124" s="52">
        <f t="shared" si="5"/>
        <v>154.31406384814497</v>
      </c>
      <c r="AB124" s="1" t="s">
        <v>193</v>
      </c>
    </row>
    <row r="125" spans="1:28" ht="12.75">
      <c r="A125" s="25"/>
      <c r="B125" s="1" t="s">
        <v>178</v>
      </c>
      <c r="C125" s="1">
        <v>67596</v>
      </c>
      <c r="D125" s="1">
        <v>438</v>
      </c>
      <c r="E125" s="1" t="s">
        <v>168</v>
      </c>
      <c r="F125" s="1">
        <v>173</v>
      </c>
      <c r="G125" s="37"/>
      <c r="H125" s="37"/>
      <c r="I125" s="37"/>
      <c r="J125" s="37"/>
      <c r="K125" s="37"/>
      <c r="L125" s="1">
        <v>20080829</v>
      </c>
      <c r="M125" s="1">
        <v>20080831</v>
      </c>
      <c r="N125" s="12">
        <v>3</v>
      </c>
      <c r="O125" s="68">
        <v>0.5</v>
      </c>
      <c r="P125" s="41">
        <v>40.4</v>
      </c>
      <c r="Q125" s="9">
        <v>97.89</v>
      </c>
      <c r="R125" s="4">
        <v>-30</v>
      </c>
      <c r="S125" s="5">
        <v>11000</v>
      </c>
      <c r="T125" s="4">
        <v>-30</v>
      </c>
      <c r="U125" s="9">
        <v>20700</v>
      </c>
      <c r="V125" s="10" t="s">
        <v>41</v>
      </c>
      <c r="X125" s="1">
        <v>438</v>
      </c>
      <c r="Y125" s="4" t="s">
        <v>110</v>
      </c>
      <c r="Z125" s="4">
        <v>48.83</v>
      </c>
      <c r="AA125" s="52">
        <f t="shared" si="5"/>
        <v>100.47102191275856</v>
      </c>
      <c r="AB125" s="1" t="s">
        <v>193</v>
      </c>
    </row>
    <row r="126" spans="1:28" ht="12.75">
      <c r="A126" s="25"/>
      <c r="B126" s="1" t="s">
        <v>178</v>
      </c>
      <c r="C126" s="1">
        <v>67597</v>
      </c>
      <c r="D126" s="1">
        <v>435</v>
      </c>
      <c r="E126" s="1" t="s">
        <v>168</v>
      </c>
      <c r="F126" s="1">
        <v>174</v>
      </c>
      <c r="G126" s="37"/>
      <c r="H126" s="37"/>
      <c r="I126" s="37"/>
      <c r="J126" s="37"/>
      <c r="K126" s="37"/>
      <c r="L126" s="1">
        <v>20080902</v>
      </c>
      <c r="M126" s="1">
        <v>20080904</v>
      </c>
      <c r="N126" s="12">
        <v>3</v>
      </c>
      <c r="O126" s="68">
        <v>0.5</v>
      </c>
      <c r="P126" s="10">
        <v>43.68</v>
      </c>
      <c r="Q126" s="9">
        <v>121.1</v>
      </c>
      <c r="R126" s="4">
        <v>-30</v>
      </c>
      <c r="S126" s="5">
        <v>14630</v>
      </c>
      <c r="T126" s="4">
        <v>-30</v>
      </c>
      <c r="U126" s="9">
        <v>50420</v>
      </c>
      <c r="V126" s="10" t="s">
        <v>41</v>
      </c>
      <c r="X126" s="1">
        <v>435</v>
      </c>
      <c r="Y126" s="4" t="s">
        <v>110</v>
      </c>
      <c r="Z126" s="4">
        <v>46.36</v>
      </c>
      <c r="AA126" s="52">
        <f t="shared" si="5"/>
        <v>161.21656600517687</v>
      </c>
      <c r="AB126" s="1" t="s">
        <v>193</v>
      </c>
    </row>
    <row r="127" spans="1:28" ht="12.75">
      <c r="A127" s="25"/>
      <c r="B127" s="1" t="s">
        <v>178</v>
      </c>
      <c r="C127" s="1">
        <v>67598</v>
      </c>
      <c r="D127" s="1">
        <v>438</v>
      </c>
      <c r="E127" s="1" t="s">
        <v>168</v>
      </c>
      <c r="F127" s="1">
        <v>175</v>
      </c>
      <c r="G127" s="37"/>
      <c r="H127" s="37"/>
      <c r="I127" s="37"/>
      <c r="J127" s="37"/>
      <c r="K127" s="37"/>
      <c r="L127" s="1">
        <v>20080905</v>
      </c>
      <c r="M127" s="1">
        <v>20080907</v>
      </c>
      <c r="N127" s="12">
        <v>3</v>
      </c>
      <c r="O127" s="68">
        <v>0.4791666666666667</v>
      </c>
      <c r="P127" s="10">
        <v>40.76</v>
      </c>
      <c r="Q127" s="11">
        <v>100</v>
      </c>
      <c r="R127" s="4">
        <v>-30</v>
      </c>
      <c r="S127" s="5">
        <v>13680</v>
      </c>
      <c r="T127" s="4">
        <v>-30</v>
      </c>
      <c r="U127" s="9">
        <v>27100</v>
      </c>
      <c r="V127" s="10" t="s">
        <v>41</v>
      </c>
      <c r="X127" s="1">
        <v>438</v>
      </c>
      <c r="Y127" s="4" t="s">
        <v>110</v>
      </c>
      <c r="Z127" s="4">
        <v>48.83</v>
      </c>
      <c r="AA127" s="52">
        <f t="shared" si="5"/>
        <v>104.79213598197829</v>
      </c>
      <c r="AB127" s="1" t="s">
        <v>193</v>
      </c>
    </row>
    <row r="128" spans="1:28" ht="12.75">
      <c r="A128" s="25"/>
      <c r="B128" s="1" t="s">
        <v>178</v>
      </c>
      <c r="C128" s="1">
        <v>67599</v>
      </c>
      <c r="D128" s="1">
        <v>434</v>
      </c>
      <c r="E128" s="1" t="s">
        <v>168</v>
      </c>
      <c r="F128" s="1">
        <v>176</v>
      </c>
      <c r="G128" s="37"/>
      <c r="H128" s="37"/>
      <c r="I128" s="37"/>
      <c r="J128" s="37"/>
      <c r="K128" s="37"/>
      <c r="L128" s="1">
        <v>20080908</v>
      </c>
      <c r="M128" s="1">
        <v>20080910</v>
      </c>
      <c r="N128" s="12">
        <v>3</v>
      </c>
      <c r="O128" s="68">
        <v>0.5208333333333334</v>
      </c>
      <c r="P128" s="41">
        <v>41.8</v>
      </c>
      <c r="Q128" s="9">
        <v>89.39</v>
      </c>
      <c r="R128" s="4">
        <v>-30</v>
      </c>
      <c r="S128" s="5">
        <v>13570</v>
      </c>
      <c r="T128" s="4">
        <v>-30</v>
      </c>
      <c r="U128" s="9">
        <v>28400</v>
      </c>
      <c r="V128" s="10" t="s">
        <v>41</v>
      </c>
      <c r="X128" s="1">
        <v>434</v>
      </c>
      <c r="Y128" s="4" t="s">
        <v>109</v>
      </c>
      <c r="Z128" s="1">
        <v>57.42</v>
      </c>
      <c r="AA128" s="52">
        <f t="shared" si="5"/>
        <v>55.67746429815395</v>
      </c>
      <c r="AB128" s="1" t="s">
        <v>193</v>
      </c>
    </row>
    <row r="129" spans="1:28" ht="12.75">
      <c r="A129" s="25"/>
      <c r="B129" s="1" t="s">
        <v>178</v>
      </c>
      <c r="C129" s="1">
        <v>67600</v>
      </c>
      <c r="D129" s="1">
        <v>83</v>
      </c>
      <c r="E129" s="1" t="s">
        <v>168</v>
      </c>
      <c r="F129" s="1">
        <v>177</v>
      </c>
      <c r="G129" s="37"/>
      <c r="H129" s="37"/>
      <c r="I129" s="37"/>
      <c r="J129" s="37"/>
      <c r="K129" s="37"/>
      <c r="L129" s="1">
        <v>20080910</v>
      </c>
      <c r="M129" s="1">
        <v>20080912</v>
      </c>
      <c r="N129" s="12">
        <v>3</v>
      </c>
      <c r="O129" s="68">
        <v>0.5208333333333334</v>
      </c>
      <c r="P129" s="10">
        <v>43.96</v>
      </c>
      <c r="Q129" s="9">
        <v>146.7</v>
      </c>
      <c r="R129" s="4">
        <v>-30</v>
      </c>
      <c r="S129" s="5">
        <v>14310</v>
      </c>
      <c r="T129" s="4">
        <v>-30</v>
      </c>
      <c r="U129" s="9">
        <v>40800</v>
      </c>
      <c r="V129" s="10" t="s">
        <v>41</v>
      </c>
      <c r="X129" s="1">
        <v>83</v>
      </c>
      <c r="Y129" s="4" t="s">
        <v>109</v>
      </c>
      <c r="Z129" s="4">
        <v>61.71</v>
      </c>
      <c r="AA129" s="52">
        <f t="shared" si="5"/>
        <v>137.72484200291683</v>
      </c>
      <c r="AB129" s="1" t="s">
        <v>193</v>
      </c>
    </row>
    <row r="130" spans="1:28" ht="12.75">
      <c r="A130" s="25"/>
      <c r="B130" s="1" t="s">
        <v>178</v>
      </c>
      <c r="C130" s="1">
        <v>67601</v>
      </c>
      <c r="D130" s="1" t="s">
        <v>105</v>
      </c>
      <c r="E130" s="1" t="s">
        <v>168</v>
      </c>
      <c r="F130" s="1">
        <v>179</v>
      </c>
      <c r="G130" s="37"/>
      <c r="H130" s="37"/>
      <c r="I130" s="37"/>
      <c r="J130" s="37"/>
      <c r="K130" s="37"/>
      <c r="L130" s="1">
        <v>20080915</v>
      </c>
      <c r="M130" s="1">
        <v>20080917</v>
      </c>
      <c r="N130" s="12">
        <v>3</v>
      </c>
      <c r="O130" s="68">
        <v>0.5208333333333334</v>
      </c>
      <c r="P130" s="10">
        <v>42.01</v>
      </c>
      <c r="Q130" s="9">
        <v>99.33</v>
      </c>
      <c r="R130" s="4">
        <v>-30</v>
      </c>
      <c r="S130" s="5">
        <v>15200</v>
      </c>
      <c r="T130" s="4">
        <v>-30</v>
      </c>
      <c r="U130" s="9">
        <v>31800</v>
      </c>
      <c r="V130" s="10" t="s">
        <v>41</v>
      </c>
      <c r="X130" s="1" t="s">
        <v>105</v>
      </c>
      <c r="Y130" s="4" t="s">
        <v>109</v>
      </c>
      <c r="Z130" s="4">
        <v>60.57</v>
      </c>
      <c r="AA130" s="52">
        <f t="shared" si="5"/>
        <v>63.99207528479445</v>
      </c>
      <c r="AB130" s="1" t="s">
        <v>193</v>
      </c>
    </row>
    <row r="131" spans="1:28" ht="12.75">
      <c r="A131" s="25"/>
      <c r="B131" s="1" t="s">
        <v>178</v>
      </c>
      <c r="C131" s="1">
        <v>67591</v>
      </c>
      <c r="D131" s="1">
        <v>85</v>
      </c>
      <c r="E131" s="1" t="s">
        <v>168</v>
      </c>
      <c r="F131" s="1">
        <v>180</v>
      </c>
      <c r="G131" s="37"/>
      <c r="H131" s="37"/>
      <c r="I131" s="37"/>
      <c r="J131" s="37"/>
      <c r="K131" s="37"/>
      <c r="L131" s="1">
        <v>20080917</v>
      </c>
      <c r="M131" s="1">
        <v>20080919</v>
      </c>
      <c r="N131" s="12">
        <v>3</v>
      </c>
      <c r="O131" s="68">
        <v>0.5208333333333334</v>
      </c>
      <c r="P131" s="10">
        <v>38.37</v>
      </c>
      <c r="Q131" s="9">
        <v>149.3</v>
      </c>
      <c r="R131" s="4">
        <v>-25</v>
      </c>
      <c r="S131" s="5">
        <v>20990</v>
      </c>
      <c r="T131" s="56">
        <v>-25</v>
      </c>
      <c r="U131" s="62">
        <v>39350</v>
      </c>
      <c r="V131" s="10" t="s">
        <v>41</v>
      </c>
      <c r="X131" s="1">
        <v>85</v>
      </c>
      <c r="Y131" s="4" t="s">
        <v>111</v>
      </c>
      <c r="Z131" s="4">
        <v>69.94</v>
      </c>
      <c r="AA131" s="52">
        <f t="shared" si="5"/>
        <v>113.46868744638265</v>
      </c>
      <c r="AB131" s="1" t="s">
        <v>193</v>
      </c>
    </row>
    <row r="132" spans="1:28" ht="12.75">
      <c r="A132" s="25"/>
      <c r="B132" s="1" t="s">
        <v>178</v>
      </c>
      <c r="C132" s="1">
        <v>67592</v>
      </c>
      <c r="D132" s="1">
        <v>85</v>
      </c>
      <c r="E132" s="1" t="s">
        <v>168</v>
      </c>
      <c r="F132" s="1">
        <v>181</v>
      </c>
      <c r="G132" s="37"/>
      <c r="H132" s="37"/>
      <c r="I132" s="37"/>
      <c r="J132" s="37"/>
      <c r="K132" s="37"/>
      <c r="L132" s="1">
        <v>20080919</v>
      </c>
      <c r="M132" s="1">
        <v>20080921</v>
      </c>
      <c r="N132" s="12">
        <v>3</v>
      </c>
      <c r="O132" s="68">
        <v>0.5208333333333334</v>
      </c>
      <c r="P132" s="10">
        <v>36.62</v>
      </c>
      <c r="Q132" s="9">
        <v>131.6</v>
      </c>
      <c r="R132" s="4">
        <v>-25</v>
      </c>
      <c r="S132" s="5">
        <v>17510</v>
      </c>
      <c r="T132" s="4">
        <v>-25</v>
      </c>
      <c r="U132" s="9">
        <v>29200</v>
      </c>
      <c r="V132" s="10" t="s">
        <v>41</v>
      </c>
      <c r="X132" s="1">
        <v>85</v>
      </c>
      <c r="Y132" s="4" t="s">
        <v>111</v>
      </c>
      <c r="Z132" s="4">
        <v>69.94</v>
      </c>
      <c r="AA132" s="52">
        <f t="shared" si="5"/>
        <v>88.16128109808407</v>
      </c>
      <c r="AB132" s="1" t="s">
        <v>193</v>
      </c>
    </row>
    <row r="133" spans="1:28" ht="12.75">
      <c r="A133" s="25"/>
      <c r="B133" s="1" t="s">
        <v>178</v>
      </c>
      <c r="C133" s="1">
        <v>68152</v>
      </c>
      <c r="D133" s="1">
        <v>84</v>
      </c>
      <c r="E133" s="1" t="s">
        <v>168</v>
      </c>
      <c r="F133" s="1">
        <v>182</v>
      </c>
      <c r="G133" s="37"/>
      <c r="H133" s="37"/>
      <c r="I133" s="37"/>
      <c r="J133" s="37"/>
      <c r="K133" s="37"/>
      <c r="L133" s="1">
        <v>20080924</v>
      </c>
      <c r="M133" s="1">
        <v>20080926</v>
      </c>
      <c r="N133" s="12">
        <v>3</v>
      </c>
      <c r="O133" s="68">
        <v>0.5208333333333334</v>
      </c>
      <c r="P133" s="10">
        <v>39.75</v>
      </c>
      <c r="Q133" s="9">
        <v>98.14</v>
      </c>
      <c r="R133" s="4">
        <v>-30</v>
      </c>
      <c r="S133" s="5">
        <v>13400</v>
      </c>
      <c r="T133" s="4">
        <v>-30</v>
      </c>
      <c r="U133" s="9">
        <v>18800</v>
      </c>
      <c r="V133" s="10" t="s">
        <v>41</v>
      </c>
      <c r="X133" s="1">
        <v>84</v>
      </c>
      <c r="Y133" s="4" t="s">
        <v>110</v>
      </c>
      <c r="Z133" s="4">
        <v>48.92</v>
      </c>
      <c r="AA133" s="52">
        <f t="shared" si="5"/>
        <v>100.61324611610793</v>
      </c>
      <c r="AB133" s="1" t="s">
        <v>193</v>
      </c>
    </row>
    <row r="134" spans="1:28" ht="12.75">
      <c r="A134" s="25"/>
      <c r="B134" s="1" t="s">
        <v>178</v>
      </c>
      <c r="C134" s="1">
        <v>67604</v>
      </c>
      <c r="D134" s="1">
        <v>438</v>
      </c>
      <c r="E134" s="1" t="s">
        <v>173</v>
      </c>
      <c r="F134" s="1">
        <v>58</v>
      </c>
      <c r="G134" s="75">
        <v>10</v>
      </c>
      <c r="H134" s="37" t="s">
        <v>174</v>
      </c>
      <c r="I134" s="37" t="s">
        <v>170</v>
      </c>
      <c r="J134" s="37">
        <v>30</v>
      </c>
      <c r="K134" s="37">
        <v>31</v>
      </c>
      <c r="L134" s="1">
        <v>20080811</v>
      </c>
      <c r="M134" s="1">
        <v>20080813</v>
      </c>
      <c r="N134" s="26">
        <v>2.75</v>
      </c>
      <c r="O134" s="68">
        <v>0.4708333333333334</v>
      </c>
      <c r="P134" s="10">
        <v>60.35</v>
      </c>
      <c r="Q134" s="9">
        <v>103.2</v>
      </c>
      <c r="R134" s="4">
        <v>-30</v>
      </c>
      <c r="S134" s="5">
        <v>13200</v>
      </c>
      <c r="T134" s="4">
        <v>-30</v>
      </c>
      <c r="U134" s="9">
        <v>25980</v>
      </c>
      <c r="V134" s="10" t="s">
        <v>41</v>
      </c>
      <c r="X134" s="1">
        <v>438</v>
      </c>
      <c r="Y134" s="4" t="s">
        <v>110</v>
      </c>
      <c r="Z134" s="4">
        <v>48.83</v>
      </c>
      <c r="AA134" s="52">
        <f t="shared" si="5"/>
        <v>111.3454843334016</v>
      </c>
      <c r="AB134" s="1" t="s">
        <v>194</v>
      </c>
    </row>
    <row r="135" spans="1:28" ht="12.75">
      <c r="A135" s="25"/>
      <c r="B135" s="1" t="s">
        <v>178</v>
      </c>
      <c r="C135" s="1">
        <v>67605</v>
      </c>
      <c r="D135" s="1">
        <v>83</v>
      </c>
      <c r="E135" s="1" t="s">
        <v>173</v>
      </c>
      <c r="F135" s="1">
        <v>59</v>
      </c>
      <c r="G135" s="37"/>
      <c r="H135" s="37"/>
      <c r="I135" s="37"/>
      <c r="J135" s="37"/>
      <c r="K135" s="37"/>
      <c r="L135" s="4">
        <v>20080813</v>
      </c>
      <c r="M135" s="4">
        <v>20080815</v>
      </c>
      <c r="N135" s="26">
        <v>2.75</v>
      </c>
      <c r="O135" s="68">
        <v>0.5041666666666667</v>
      </c>
      <c r="P135" s="10">
        <v>51.74</v>
      </c>
      <c r="Q135" s="9">
        <v>182.7</v>
      </c>
      <c r="R135" s="4">
        <v>-30</v>
      </c>
      <c r="S135" s="5">
        <v>16930</v>
      </c>
      <c r="T135" s="4">
        <v>-30</v>
      </c>
      <c r="U135" s="9">
        <v>80220</v>
      </c>
      <c r="V135" s="10" t="s">
        <v>175</v>
      </c>
      <c r="X135" s="1">
        <v>83</v>
      </c>
      <c r="Y135" s="4" t="s">
        <v>109</v>
      </c>
      <c r="Z135" s="4">
        <v>61.71</v>
      </c>
      <c r="AA135" s="52">
        <f t="shared" si="5"/>
        <v>196.06222654350992</v>
      </c>
      <c r="AB135" s="1" t="s">
        <v>194</v>
      </c>
    </row>
    <row r="136" spans="1:28" ht="12.75">
      <c r="A136" s="25"/>
      <c r="B136" s="1" t="s">
        <v>178</v>
      </c>
      <c r="C136" s="1">
        <v>67606</v>
      </c>
      <c r="D136" s="1">
        <v>85</v>
      </c>
      <c r="E136" s="1" t="s">
        <v>173</v>
      </c>
      <c r="F136" s="1">
        <v>60</v>
      </c>
      <c r="G136" s="37"/>
      <c r="H136" s="37"/>
      <c r="I136" s="37"/>
      <c r="J136" s="37"/>
      <c r="K136" s="37"/>
      <c r="L136" s="4">
        <v>20080815</v>
      </c>
      <c r="M136" s="4">
        <v>20080817</v>
      </c>
      <c r="N136" s="26">
        <v>2.75</v>
      </c>
      <c r="O136" s="68">
        <v>0.5041666666666667</v>
      </c>
      <c r="P136" s="10">
        <v>38.92</v>
      </c>
      <c r="Q136" s="9">
        <v>141.4</v>
      </c>
      <c r="R136" s="4">
        <v>-25</v>
      </c>
      <c r="S136" s="5">
        <v>18590</v>
      </c>
      <c r="T136" s="56">
        <v>-25</v>
      </c>
      <c r="U136" s="62">
        <v>31020</v>
      </c>
      <c r="V136" s="10" t="s">
        <v>41</v>
      </c>
      <c r="X136" s="1">
        <v>85</v>
      </c>
      <c r="Y136" s="4" t="s">
        <v>111</v>
      </c>
      <c r="Z136" s="4">
        <v>69.94</v>
      </c>
      <c r="AA136" s="52">
        <f t="shared" si="5"/>
        <v>102.17329139262226</v>
      </c>
      <c r="AB136" s="1" t="s">
        <v>194</v>
      </c>
    </row>
    <row r="137" spans="1:28" ht="12.75">
      <c r="A137" s="25"/>
      <c r="B137" s="1" t="s">
        <v>178</v>
      </c>
      <c r="C137" s="1">
        <v>67607</v>
      </c>
      <c r="D137" s="1">
        <v>85</v>
      </c>
      <c r="E137" s="1" t="s">
        <v>173</v>
      </c>
      <c r="F137" s="1">
        <v>62</v>
      </c>
      <c r="G137" s="37"/>
      <c r="H137" s="37"/>
      <c r="I137" s="37"/>
      <c r="J137" s="37"/>
      <c r="K137" s="37"/>
      <c r="L137" s="4">
        <v>20080820</v>
      </c>
      <c r="M137" s="4">
        <v>20080822</v>
      </c>
      <c r="N137" s="26">
        <v>2.75</v>
      </c>
      <c r="O137" s="68">
        <v>0.5041666666666667</v>
      </c>
      <c r="P137" s="10">
        <v>41.93</v>
      </c>
      <c r="Q137" s="9">
        <v>152.9</v>
      </c>
      <c r="R137" s="4">
        <v>-25</v>
      </c>
      <c r="S137" s="5">
        <v>20500</v>
      </c>
      <c r="T137" s="4">
        <v>-25</v>
      </c>
      <c r="U137" s="9">
        <v>34200</v>
      </c>
      <c r="V137" s="10" t="s">
        <v>41</v>
      </c>
      <c r="X137" s="1">
        <v>85</v>
      </c>
      <c r="Y137" s="4" t="s">
        <v>111</v>
      </c>
      <c r="Z137" s="4">
        <v>69.94</v>
      </c>
      <c r="AA137" s="52">
        <f t="shared" si="5"/>
        <v>118.61595653417216</v>
      </c>
      <c r="AB137" s="1" t="s">
        <v>194</v>
      </c>
    </row>
    <row r="138" spans="1:28" ht="12.75">
      <c r="A138" s="25"/>
      <c r="B138" s="1" t="s">
        <v>178</v>
      </c>
      <c r="C138" s="1">
        <v>67608</v>
      </c>
      <c r="D138" s="1" t="s">
        <v>105</v>
      </c>
      <c r="E138" s="1" t="s">
        <v>173</v>
      </c>
      <c r="F138" s="1">
        <v>63</v>
      </c>
      <c r="G138" s="37"/>
      <c r="H138" s="37"/>
      <c r="I138" s="37"/>
      <c r="J138" s="37"/>
      <c r="K138" s="37"/>
      <c r="L138" s="1">
        <v>20080823</v>
      </c>
      <c r="M138" s="4">
        <v>20080825</v>
      </c>
      <c r="N138" s="26">
        <v>2.75</v>
      </c>
      <c r="O138" s="68">
        <v>0.5041666666666667</v>
      </c>
      <c r="P138" s="10">
        <v>44.84</v>
      </c>
      <c r="Q138" s="9">
        <v>106.3</v>
      </c>
      <c r="R138" s="4">
        <v>-30</v>
      </c>
      <c r="S138" s="5">
        <v>15600</v>
      </c>
      <c r="T138" s="4">
        <v>-30</v>
      </c>
      <c r="U138" s="9">
        <v>33200</v>
      </c>
      <c r="V138" s="10" t="s">
        <v>41</v>
      </c>
      <c r="X138" s="1" t="s">
        <v>105</v>
      </c>
      <c r="Y138" s="4" t="s">
        <v>109</v>
      </c>
      <c r="Z138" s="4">
        <v>60.57</v>
      </c>
      <c r="AA138" s="52">
        <f t="shared" si="5"/>
        <v>75.49942215618293</v>
      </c>
      <c r="AB138" s="1" t="s">
        <v>194</v>
      </c>
    </row>
    <row r="139" spans="1:28" ht="12.75">
      <c r="A139" s="25"/>
      <c r="B139" s="1" t="s">
        <v>178</v>
      </c>
      <c r="C139" s="1">
        <v>67609</v>
      </c>
      <c r="D139" s="1">
        <v>434</v>
      </c>
      <c r="E139" s="1" t="s">
        <v>173</v>
      </c>
      <c r="F139" s="1">
        <v>65</v>
      </c>
      <c r="G139" s="37"/>
      <c r="H139" s="37"/>
      <c r="I139" s="37"/>
      <c r="J139" s="37"/>
      <c r="K139" s="37"/>
      <c r="L139" s="1">
        <v>20080828</v>
      </c>
      <c r="M139" s="4">
        <v>20080830</v>
      </c>
      <c r="N139" s="26">
        <v>2.75</v>
      </c>
      <c r="O139" s="68">
        <v>0.5041666666666667</v>
      </c>
      <c r="P139" s="10">
        <v>49.14</v>
      </c>
      <c r="Q139" s="9">
        <v>107.7</v>
      </c>
      <c r="R139" s="4">
        <v>-30</v>
      </c>
      <c r="S139" s="5">
        <v>13940</v>
      </c>
      <c r="T139" s="4">
        <v>-30</v>
      </c>
      <c r="U139" s="9">
        <v>34500</v>
      </c>
      <c r="V139" s="10" t="s">
        <v>41</v>
      </c>
      <c r="X139" s="1">
        <v>434</v>
      </c>
      <c r="Y139" s="4" t="s">
        <v>109</v>
      </c>
      <c r="Z139" s="1">
        <v>57.42</v>
      </c>
      <c r="AA139" s="52">
        <f t="shared" si="5"/>
        <v>87.56530825496343</v>
      </c>
      <c r="AB139" s="1" t="s">
        <v>194</v>
      </c>
    </row>
    <row r="140" spans="1:28" ht="12.75">
      <c r="A140" s="6"/>
      <c r="B140" s="6" t="s">
        <v>178</v>
      </c>
      <c r="C140" s="65">
        <v>67610</v>
      </c>
      <c r="D140" s="65">
        <v>84</v>
      </c>
      <c r="E140" s="6" t="s">
        <v>173</v>
      </c>
      <c r="F140" s="6">
        <v>66</v>
      </c>
      <c r="G140" s="39"/>
      <c r="H140" s="39"/>
      <c r="I140" s="39"/>
      <c r="J140" s="39"/>
      <c r="K140" s="39"/>
      <c r="L140" s="6">
        <v>20080901</v>
      </c>
      <c r="M140" s="6">
        <v>20080903</v>
      </c>
      <c r="N140" s="42">
        <v>2.75</v>
      </c>
      <c r="O140" s="14" t="s">
        <v>171</v>
      </c>
      <c r="P140" s="14" t="s">
        <v>171</v>
      </c>
      <c r="Q140" s="14" t="s">
        <v>171</v>
      </c>
      <c r="R140" s="6" t="s">
        <v>171</v>
      </c>
      <c r="S140" s="14" t="s">
        <v>171</v>
      </c>
      <c r="T140" s="6" t="s">
        <v>171</v>
      </c>
      <c r="U140" s="14" t="s">
        <v>171</v>
      </c>
      <c r="V140" s="14" t="s">
        <v>171</v>
      </c>
      <c r="W140" s="51" t="s">
        <v>176</v>
      </c>
      <c r="X140" s="65">
        <v>84</v>
      </c>
      <c r="Y140" s="6" t="s">
        <v>110</v>
      </c>
      <c r="Z140" s="6">
        <v>48.92</v>
      </c>
      <c r="AA140" s="73" t="e">
        <f t="shared" si="5"/>
        <v>#VALUE!</v>
      </c>
      <c r="AB140" s="6" t="s">
        <v>194</v>
      </c>
    </row>
    <row r="141" spans="1:28" ht="12.75">
      <c r="A141" s="25"/>
      <c r="B141" s="1" t="s">
        <v>178</v>
      </c>
      <c r="C141" s="1">
        <v>67611</v>
      </c>
      <c r="D141" s="1">
        <v>84</v>
      </c>
      <c r="E141" s="1" t="s">
        <v>173</v>
      </c>
      <c r="F141" s="1">
        <v>67</v>
      </c>
      <c r="G141" s="37"/>
      <c r="H141" s="37"/>
      <c r="I141" s="37"/>
      <c r="J141" s="37"/>
      <c r="K141" s="37"/>
      <c r="L141" s="1">
        <v>20080903</v>
      </c>
      <c r="M141" s="1">
        <v>20080905</v>
      </c>
      <c r="N141" s="26">
        <v>2.75</v>
      </c>
      <c r="O141" s="68">
        <v>0.5</v>
      </c>
      <c r="P141" s="10">
        <v>37.28</v>
      </c>
      <c r="Q141" s="9">
        <v>89.52</v>
      </c>
      <c r="R141" s="4">
        <v>-30</v>
      </c>
      <c r="S141" s="5">
        <v>12060</v>
      </c>
      <c r="T141" s="4">
        <v>-30</v>
      </c>
      <c r="U141" s="9">
        <v>17700</v>
      </c>
      <c r="V141" s="10" t="s">
        <v>41</v>
      </c>
      <c r="X141" s="1">
        <v>84</v>
      </c>
      <c r="Y141" s="4" t="s">
        <v>110</v>
      </c>
      <c r="Z141" s="4">
        <v>48.92</v>
      </c>
      <c r="AA141" s="52">
        <f t="shared" si="5"/>
        <v>82.99264104660669</v>
      </c>
      <c r="AB141" s="1" t="s">
        <v>194</v>
      </c>
    </row>
    <row r="142" spans="1:28" ht="12.75">
      <c r="A142" s="25"/>
      <c r="B142" s="1" t="s">
        <v>178</v>
      </c>
      <c r="C142" s="1">
        <v>67612</v>
      </c>
      <c r="D142" s="1">
        <v>83</v>
      </c>
      <c r="E142" s="1" t="s">
        <v>173</v>
      </c>
      <c r="F142" s="1">
        <v>68</v>
      </c>
      <c r="G142" s="37"/>
      <c r="H142" s="37"/>
      <c r="I142" s="37"/>
      <c r="J142" s="37"/>
      <c r="K142" s="37"/>
      <c r="L142" s="1">
        <v>20080905</v>
      </c>
      <c r="M142" s="1">
        <v>20080907</v>
      </c>
      <c r="N142" s="26">
        <v>2.75</v>
      </c>
      <c r="O142" s="68">
        <v>0.5</v>
      </c>
      <c r="P142" s="10">
        <v>42.28</v>
      </c>
      <c r="Q142" s="9">
        <v>132.7</v>
      </c>
      <c r="R142" s="4">
        <v>-30</v>
      </c>
      <c r="S142" s="5">
        <v>13600</v>
      </c>
      <c r="T142" s="4">
        <v>-30</v>
      </c>
      <c r="U142" s="9">
        <v>37700</v>
      </c>
      <c r="V142" s="10" t="s">
        <v>41</v>
      </c>
      <c r="X142" s="1">
        <v>83</v>
      </c>
      <c r="Y142" s="4" t="s">
        <v>109</v>
      </c>
      <c r="Z142" s="4">
        <v>61.71</v>
      </c>
      <c r="AA142" s="52">
        <f t="shared" si="5"/>
        <v>115.03808134824175</v>
      </c>
      <c r="AB142" s="1" t="s">
        <v>194</v>
      </c>
    </row>
    <row r="143" spans="1:28" ht="12.75">
      <c r="A143" s="25"/>
      <c r="B143" s="1" t="s">
        <v>178</v>
      </c>
      <c r="C143" s="1">
        <v>67613</v>
      </c>
      <c r="D143" s="1">
        <v>438</v>
      </c>
      <c r="E143" s="1" t="s">
        <v>173</v>
      </c>
      <c r="F143" s="1">
        <v>69</v>
      </c>
      <c r="G143" s="37"/>
      <c r="H143" s="37"/>
      <c r="I143" s="37"/>
      <c r="J143" s="37"/>
      <c r="K143" s="37"/>
      <c r="L143" s="1">
        <v>20080909</v>
      </c>
      <c r="M143" s="1">
        <v>20080911</v>
      </c>
      <c r="N143" s="26">
        <v>2.75</v>
      </c>
      <c r="O143" s="68">
        <v>0.5</v>
      </c>
      <c r="P143" s="10">
        <v>37.73</v>
      </c>
      <c r="Q143" s="9">
        <v>90.67</v>
      </c>
      <c r="R143" s="4">
        <v>-30</v>
      </c>
      <c r="S143" s="5">
        <v>10990</v>
      </c>
      <c r="T143" s="4">
        <v>-30</v>
      </c>
      <c r="U143" s="9">
        <v>19000</v>
      </c>
      <c r="V143" s="10" t="s">
        <v>41</v>
      </c>
      <c r="X143" s="1">
        <v>438</v>
      </c>
      <c r="Y143" s="4" t="s">
        <v>110</v>
      </c>
      <c r="Z143" s="4">
        <v>48.83</v>
      </c>
      <c r="AA143" s="52">
        <f t="shared" si="5"/>
        <v>85.68502969485972</v>
      </c>
      <c r="AB143" s="1" t="s">
        <v>194</v>
      </c>
    </row>
    <row r="144" spans="1:28" ht="12.75">
      <c r="A144" s="25"/>
      <c r="B144" s="1" t="s">
        <v>178</v>
      </c>
      <c r="C144" s="1">
        <v>67614</v>
      </c>
      <c r="D144" s="1" t="s">
        <v>105</v>
      </c>
      <c r="E144" s="1" t="s">
        <v>173</v>
      </c>
      <c r="F144" s="1">
        <v>70</v>
      </c>
      <c r="G144" s="37"/>
      <c r="H144" s="37"/>
      <c r="I144" s="37"/>
      <c r="J144" s="37"/>
      <c r="K144" s="37"/>
      <c r="L144" s="1">
        <v>20080912</v>
      </c>
      <c r="M144" s="1">
        <v>20080913</v>
      </c>
      <c r="N144" s="26">
        <v>2.75</v>
      </c>
      <c r="O144" s="68">
        <v>0.5</v>
      </c>
      <c r="P144" s="10">
        <v>45.71</v>
      </c>
      <c r="Q144" s="9">
        <v>107.1</v>
      </c>
      <c r="R144" s="4">
        <v>-30</v>
      </c>
      <c r="S144" s="5">
        <v>13400</v>
      </c>
      <c r="T144" s="4">
        <v>-30</v>
      </c>
      <c r="U144" s="9">
        <v>32000</v>
      </c>
      <c r="V144" s="10" t="s">
        <v>41</v>
      </c>
      <c r="X144" s="1" t="s">
        <v>105</v>
      </c>
      <c r="Y144" s="4" t="s">
        <v>109</v>
      </c>
      <c r="Z144" s="4">
        <v>60.57</v>
      </c>
      <c r="AA144" s="52">
        <f t="shared" si="5"/>
        <v>76.82020802377413</v>
      </c>
      <c r="AB144" s="1" t="s">
        <v>194</v>
      </c>
    </row>
    <row r="145" spans="1:28" ht="12.75">
      <c r="A145" s="25"/>
      <c r="B145" s="1" t="s">
        <v>178</v>
      </c>
      <c r="C145" s="1">
        <v>67615</v>
      </c>
      <c r="D145" s="1">
        <v>435</v>
      </c>
      <c r="E145" s="1" t="s">
        <v>173</v>
      </c>
      <c r="F145" s="1">
        <v>71</v>
      </c>
      <c r="G145" s="37"/>
      <c r="H145" s="37"/>
      <c r="I145" s="37"/>
      <c r="J145" s="37"/>
      <c r="K145" s="37"/>
      <c r="L145" s="1">
        <v>20080915</v>
      </c>
      <c r="M145" s="1">
        <v>20080917</v>
      </c>
      <c r="N145" s="26">
        <v>2.75</v>
      </c>
      <c r="O145" s="68">
        <v>0.5</v>
      </c>
      <c r="P145" s="10">
        <v>45.15</v>
      </c>
      <c r="Q145" s="9">
        <v>112.9</v>
      </c>
      <c r="R145" s="4">
        <v>-30</v>
      </c>
      <c r="S145" s="5">
        <v>15800</v>
      </c>
      <c r="T145" s="4">
        <v>-30</v>
      </c>
      <c r="U145" s="9">
        <v>40600</v>
      </c>
      <c r="V145" s="10" t="s">
        <v>41</v>
      </c>
      <c r="X145" s="1">
        <v>435</v>
      </c>
      <c r="Y145" s="4" t="s">
        <v>110</v>
      </c>
      <c r="Z145" s="4">
        <v>46.36</v>
      </c>
      <c r="AA145" s="52">
        <f t="shared" si="5"/>
        <v>143.5289042277826</v>
      </c>
      <c r="AB145" s="1" t="s">
        <v>194</v>
      </c>
    </row>
    <row r="146" spans="1:28" ht="12.75">
      <c r="A146" s="25"/>
      <c r="B146" s="1" t="s">
        <v>178</v>
      </c>
      <c r="C146" s="1">
        <v>67616</v>
      </c>
      <c r="D146" s="1">
        <v>434</v>
      </c>
      <c r="E146" s="1" t="s">
        <v>173</v>
      </c>
      <c r="F146" s="1">
        <v>72</v>
      </c>
      <c r="G146" s="37"/>
      <c r="H146" s="37"/>
      <c r="I146" s="37"/>
      <c r="J146" s="37"/>
      <c r="K146" s="37"/>
      <c r="L146" s="1">
        <v>20080917</v>
      </c>
      <c r="M146" s="1">
        <v>20080919</v>
      </c>
      <c r="N146" s="26">
        <v>2.75</v>
      </c>
      <c r="O146" s="68">
        <v>0.5</v>
      </c>
      <c r="P146" s="10">
        <v>43.58</v>
      </c>
      <c r="Q146" s="9">
        <v>92.37</v>
      </c>
      <c r="R146" s="4">
        <v>-30</v>
      </c>
      <c r="S146" s="5">
        <v>14570</v>
      </c>
      <c r="T146" s="4">
        <v>-30</v>
      </c>
      <c r="U146" s="9">
        <v>28000</v>
      </c>
      <c r="V146" s="10" t="s">
        <v>41</v>
      </c>
      <c r="X146" s="1">
        <v>434</v>
      </c>
      <c r="Y146" s="4" t="s">
        <v>109</v>
      </c>
      <c r="Z146" s="1">
        <v>57.42</v>
      </c>
      <c r="AA146" s="52">
        <f t="shared" si="5"/>
        <v>60.86729362591432</v>
      </c>
      <c r="AB146" s="1" t="s">
        <v>194</v>
      </c>
    </row>
    <row r="147" spans="1:28" ht="12.75">
      <c r="A147" s="6"/>
      <c r="B147" s="6" t="s">
        <v>178</v>
      </c>
      <c r="C147" s="65">
        <v>67617</v>
      </c>
      <c r="D147" s="65">
        <v>435</v>
      </c>
      <c r="E147" s="6" t="s">
        <v>173</v>
      </c>
      <c r="F147" s="6">
        <v>73</v>
      </c>
      <c r="G147" s="39"/>
      <c r="H147" s="39"/>
      <c r="I147" s="39"/>
      <c r="J147" s="39"/>
      <c r="K147" s="39"/>
      <c r="L147" s="6">
        <v>20080919</v>
      </c>
      <c r="M147" s="6">
        <v>20080921</v>
      </c>
      <c r="N147" s="42">
        <v>2.75</v>
      </c>
      <c r="O147" s="14" t="s">
        <v>171</v>
      </c>
      <c r="P147" s="14" t="s">
        <v>171</v>
      </c>
      <c r="Q147" s="14" t="s">
        <v>171</v>
      </c>
      <c r="R147" s="6" t="s">
        <v>171</v>
      </c>
      <c r="S147" s="14" t="s">
        <v>171</v>
      </c>
      <c r="T147" s="6" t="s">
        <v>171</v>
      </c>
      <c r="U147" s="14" t="s">
        <v>171</v>
      </c>
      <c r="V147" s="14" t="s">
        <v>171</v>
      </c>
      <c r="W147" s="51" t="s">
        <v>177</v>
      </c>
      <c r="X147" s="65">
        <v>435</v>
      </c>
      <c r="Y147" s="6" t="s">
        <v>110</v>
      </c>
      <c r="Z147" s="6">
        <v>46.36</v>
      </c>
      <c r="AA147" s="73" t="e">
        <f t="shared" si="5"/>
        <v>#VALUE!</v>
      </c>
      <c r="AB147" s="6" t="s">
        <v>194</v>
      </c>
    </row>
    <row r="148" spans="1:28" ht="12.75">
      <c r="A148" s="25"/>
      <c r="B148" s="1" t="s">
        <v>178</v>
      </c>
      <c r="C148" s="1">
        <v>68372</v>
      </c>
      <c r="D148" s="1">
        <v>84</v>
      </c>
      <c r="E148" s="1" t="s">
        <v>173</v>
      </c>
      <c r="F148" s="1">
        <v>74</v>
      </c>
      <c r="G148" s="37"/>
      <c r="H148" s="37"/>
      <c r="I148" s="37"/>
      <c r="J148" s="37"/>
      <c r="K148" s="37"/>
      <c r="L148" s="1">
        <v>20080925</v>
      </c>
      <c r="M148" s="1">
        <v>20080927</v>
      </c>
      <c r="N148" s="26">
        <v>2.75</v>
      </c>
      <c r="O148" s="68">
        <v>0.4791666666666667</v>
      </c>
      <c r="P148" s="10">
        <v>44.65</v>
      </c>
      <c r="Q148" s="9">
        <v>113.9</v>
      </c>
      <c r="R148" s="4">
        <v>-30</v>
      </c>
      <c r="S148" s="5">
        <v>15740</v>
      </c>
      <c r="T148" s="4">
        <v>-30</v>
      </c>
      <c r="U148" s="9">
        <v>31800</v>
      </c>
      <c r="V148" s="10" t="s">
        <v>41</v>
      </c>
      <c r="X148" s="1">
        <v>84</v>
      </c>
      <c r="Y148" s="4" t="s">
        <v>110</v>
      </c>
      <c r="Z148" s="4">
        <v>48.92</v>
      </c>
      <c r="AA148" s="52">
        <f t="shared" si="5"/>
        <v>132.82910874897792</v>
      </c>
      <c r="AB148" s="1" t="s">
        <v>194</v>
      </c>
    </row>
    <row r="149" spans="1:28" ht="12.75">
      <c r="A149" s="25"/>
      <c r="B149" s="1" t="s">
        <v>178</v>
      </c>
      <c r="C149" s="1">
        <v>68595</v>
      </c>
      <c r="D149" s="1">
        <v>435</v>
      </c>
      <c r="E149" s="1" t="s">
        <v>173</v>
      </c>
      <c r="F149" s="1">
        <v>75</v>
      </c>
      <c r="G149" s="37"/>
      <c r="H149" s="37"/>
      <c r="I149" s="37"/>
      <c r="J149" s="37"/>
      <c r="K149" s="37"/>
      <c r="L149" s="1">
        <v>20081002</v>
      </c>
      <c r="M149" s="1">
        <v>20081004</v>
      </c>
      <c r="N149" s="26">
        <v>2.75</v>
      </c>
      <c r="O149" s="68">
        <v>0.4791666666666667</v>
      </c>
      <c r="P149" s="41">
        <v>48.5</v>
      </c>
      <c r="Q149" s="11">
        <v>122</v>
      </c>
      <c r="R149" s="4">
        <v>-30</v>
      </c>
      <c r="S149" s="5">
        <v>18750</v>
      </c>
      <c r="T149" s="4">
        <v>-30</v>
      </c>
      <c r="U149" s="9">
        <v>62300</v>
      </c>
      <c r="V149" s="10" t="s">
        <v>41</v>
      </c>
      <c r="X149" s="1">
        <v>435</v>
      </c>
      <c r="Y149" s="4" t="s">
        <v>110</v>
      </c>
      <c r="Z149" s="4">
        <v>46.36</v>
      </c>
      <c r="AA149" s="52">
        <f t="shared" si="5"/>
        <v>163.1578947368421</v>
      </c>
      <c r="AB149" s="1" t="s">
        <v>194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workbookViewId="0" topLeftCell="A1">
      <selection activeCell="L14" sqref="L14"/>
    </sheetView>
  </sheetViews>
  <sheetFormatPr defaultColWidth="9.140625" defaultRowHeight="12.75"/>
  <cols>
    <col min="1" max="4" width="9.140625" style="1" customWidth="1"/>
    <col min="5" max="5" width="9.8515625" style="1" customWidth="1"/>
    <col min="6" max="6" width="10.8515625" style="1" bestFit="1" customWidth="1"/>
    <col min="7" max="7" width="9.140625" style="10" customWidth="1"/>
    <col min="8" max="8" width="9.140625" style="1" customWidth="1"/>
    <col min="9" max="9" width="9.8515625" style="10" customWidth="1"/>
    <col min="10" max="10" width="9.140625" style="52" customWidth="1"/>
    <col min="11" max="12" width="10.421875" style="10" customWidth="1"/>
    <col min="13" max="13" width="9.140625" style="10" customWidth="1"/>
    <col min="14" max="14" width="65.00390625" style="49" bestFit="1" customWidth="1"/>
    <col min="15" max="16384" width="9.140625" style="2" customWidth="1"/>
  </cols>
  <sheetData>
    <row r="1" spans="1:14" s="57" customFormat="1" ht="63.75">
      <c r="A1" s="57" t="s">
        <v>5</v>
      </c>
      <c r="B1" s="57" t="s">
        <v>29</v>
      </c>
      <c r="C1" s="57" t="s">
        <v>195</v>
      </c>
      <c r="D1" s="57" t="s">
        <v>106</v>
      </c>
      <c r="E1" s="57" t="s">
        <v>33</v>
      </c>
      <c r="F1" s="57" t="s">
        <v>184</v>
      </c>
      <c r="G1" s="57" t="s">
        <v>11</v>
      </c>
      <c r="H1" s="57" t="s">
        <v>107</v>
      </c>
      <c r="I1" s="57" t="s">
        <v>12</v>
      </c>
      <c r="J1" s="60" t="s">
        <v>108</v>
      </c>
      <c r="K1" s="57" t="s">
        <v>25</v>
      </c>
      <c r="L1" s="57" t="s">
        <v>26</v>
      </c>
      <c r="M1" s="57" t="s">
        <v>27</v>
      </c>
      <c r="N1" s="59" t="s">
        <v>19</v>
      </c>
    </row>
    <row r="2" spans="1:14" s="83" customFormat="1" ht="12.75">
      <c r="A2" s="38"/>
      <c r="B2" s="38"/>
      <c r="C2" s="38"/>
      <c r="D2" s="38"/>
      <c r="E2" s="38"/>
      <c r="F2" s="38"/>
      <c r="G2" s="77" t="s">
        <v>1</v>
      </c>
      <c r="H2" s="77" t="s">
        <v>0</v>
      </c>
      <c r="I2" s="77" t="s">
        <v>0</v>
      </c>
      <c r="J2" s="82" t="s">
        <v>1</v>
      </c>
      <c r="K2" s="77" t="s">
        <v>2</v>
      </c>
      <c r="L2" s="80" t="s">
        <v>2</v>
      </c>
      <c r="M2" s="80" t="s">
        <v>13</v>
      </c>
      <c r="N2" s="38"/>
    </row>
    <row r="3" spans="1:14" s="5" customFormat="1" ht="12.75">
      <c r="A3" s="1" t="s">
        <v>115</v>
      </c>
      <c r="B3" s="1">
        <v>67696</v>
      </c>
      <c r="C3" s="4">
        <v>83</v>
      </c>
      <c r="D3" s="4" t="s">
        <v>109</v>
      </c>
      <c r="E3" s="1">
        <v>1</v>
      </c>
      <c r="F3" s="1" t="s">
        <v>185</v>
      </c>
      <c r="G3" s="11">
        <v>51</v>
      </c>
      <c r="H3" s="4">
        <v>61.71</v>
      </c>
      <c r="I3" s="9">
        <v>157.94</v>
      </c>
      <c r="J3" s="52">
        <f aca="true" t="shared" si="0" ref="J3:J33">(I3-H3)*100/H3</f>
        <v>155.93906984281313</v>
      </c>
      <c r="K3" s="18">
        <v>21500</v>
      </c>
      <c r="L3" s="18">
        <v>85800</v>
      </c>
      <c r="M3" s="9" t="s">
        <v>59</v>
      </c>
      <c r="N3" s="49"/>
    </row>
    <row r="4" spans="1:13" ht="12.75">
      <c r="A4" s="1" t="s">
        <v>115</v>
      </c>
      <c r="B4" s="1">
        <v>67799</v>
      </c>
      <c r="C4" s="4">
        <v>83</v>
      </c>
      <c r="D4" s="4" t="s">
        <v>109</v>
      </c>
      <c r="E4" s="1">
        <v>1</v>
      </c>
      <c r="F4" s="1" t="s">
        <v>185</v>
      </c>
      <c r="G4" s="11">
        <v>55.6</v>
      </c>
      <c r="H4" s="4">
        <v>61.71</v>
      </c>
      <c r="I4" s="9">
        <v>188.79</v>
      </c>
      <c r="J4" s="52">
        <f t="shared" si="0"/>
        <v>205.9309674282936</v>
      </c>
      <c r="K4" s="18">
        <v>22622</v>
      </c>
      <c r="L4" s="18">
        <v>130310</v>
      </c>
      <c r="M4" s="9" t="s">
        <v>114</v>
      </c>
    </row>
    <row r="5" spans="1:13" ht="12.75">
      <c r="A5" s="1" t="s">
        <v>115</v>
      </c>
      <c r="B5" s="1">
        <v>67705</v>
      </c>
      <c r="C5" s="1">
        <v>83</v>
      </c>
      <c r="D5" s="4" t="s">
        <v>109</v>
      </c>
      <c r="E5" s="1">
        <v>3</v>
      </c>
      <c r="F5" s="1" t="s">
        <v>186</v>
      </c>
      <c r="G5" s="11">
        <v>53.1</v>
      </c>
      <c r="H5" s="4">
        <v>61.71</v>
      </c>
      <c r="I5" s="26">
        <v>194.15</v>
      </c>
      <c r="J5" s="52">
        <f t="shared" si="0"/>
        <v>214.6167557932264</v>
      </c>
      <c r="K5" s="18">
        <v>27417</v>
      </c>
      <c r="L5" s="18">
        <v>175500</v>
      </c>
      <c r="M5" s="9" t="s">
        <v>114</v>
      </c>
    </row>
    <row r="6" spans="1:14" ht="12.75">
      <c r="A6" s="1" t="s">
        <v>115</v>
      </c>
      <c r="B6" s="1">
        <v>67707</v>
      </c>
      <c r="C6" s="1">
        <v>83</v>
      </c>
      <c r="D6" s="4" t="s">
        <v>109</v>
      </c>
      <c r="E6" s="1">
        <v>3</v>
      </c>
      <c r="F6" s="1" t="s">
        <v>186</v>
      </c>
      <c r="G6" s="11">
        <v>34.9</v>
      </c>
      <c r="H6" s="4">
        <v>61.71</v>
      </c>
      <c r="I6" s="9">
        <v>213.32</v>
      </c>
      <c r="J6" s="52">
        <f t="shared" si="0"/>
        <v>245.68141306109217</v>
      </c>
      <c r="K6" s="53">
        <v>30060</v>
      </c>
      <c r="L6" s="18">
        <v>209000</v>
      </c>
      <c r="M6" s="9" t="s">
        <v>139</v>
      </c>
      <c r="N6" s="49" t="s">
        <v>183</v>
      </c>
    </row>
    <row r="7" spans="1:14" ht="12.75">
      <c r="A7" s="4" t="s">
        <v>35</v>
      </c>
      <c r="B7" s="4">
        <v>67619</v>
      </c>
      <c r="C7" s="4">
        <v>83</v>
      </c>
      <c r="D7" s="4" t="s">
        <v>109</v>
      </c>
      <c r="E7" s="4">
        <v>4</v>
      </c>
      <c r="F7" s="4" t="s">
        <v>187</v>
      </c>
      <c r="G7" s="9">
        <v>53.6</v>
      </c>
      <c r="H7" s="4">
        <v>61.71</v>
      </c>
      <c r="I7" s="9">
        <v>223.6</v>
      </c>
      <c r="J7" s="52">
        <f t="shared" si="0"/>
        <v>262.33997731323933</v>
      </c>
      <c r="K7" s="18">
        <v>21300</v>
      </c>
      <c r="L7" s="18">
        <v>75800</v>
      </c>
      <c r="M7" s="9" t="s">
        <v>38</v>
      </c>
      <c r="N7" s="50" t="s">
        <v>39</v>
      </c>
    </row>
    <row r="8" spans="1:14" ht="12.75">
      <c r="A8" s="1" t="s">
        <v>35</v>
      </c>
      <c r="B8" s="1">
        <v>67623</v>
      </c>
      <c r="C8" s="1">
        <v>83</v>
      </c>
      <c r="D8" s="4" t="s">
        <v>109</v>
      </c>
      <c r="E8" s="1">
        <v>4</v>
      </c>
      <c r="F8" s="4" t="s">
        <v>187</v>
      </c>
      <c r="G8" s="9">
        <v>46.2</v>
      </c>
      <c r="H8" s="4">
        <v>61.71</v>
      </c>
      <c r="I8" s="9">
        <v>144.4</v>
      </c>
      <c r="J8" s="52">
        <f t="shared" si="0"/>
        <v>133.99773132393452</v>
      </c>
      <c r="K8" s="19">
        <v>15200</v>
      </c>
      <c r="L8" s="19">
        <v>44200</v>
      </c>
      <c r="M8" s="9" t="s">
        <v>41</v>
      </c>
      <c r="N8" s="50" t="s">
        <v>42</v>
      </c>
    </row>
    <row r="9" spans="1:14" s="1" customFormat="1" ht="12.75">
      <c r="A9" s="4" t="s">
        <v>35</v>
      </c>
      <c r="B9" s="4">
        <v>67648</v>
      </c>
      <c r="C9" s="4">
        <v>83</v>
      </c>
      <c r="D9" s="4" t="s">
        <v>109</v>
      </c>
      <c r="E9" s="4">
        <v>5</v>
      </c>
      <c r="F9" s="4" t="s">
        <v>188</v>
      </c>
      <c r="G9" s="11">
        <v>54.2</v>
      </c>
      <c r="H9" s="4">
        <v>61.71</v>
      </c>
      <c r="I9" s="9">
        <v>217.7</v>
      </c>
      <c r="J9" s="52">
        <f t="shared" si="0"/>
        <v>252.77912818019766</v>
      </c>
      <c r="K9" s="18">
        <v>18900</v>
      </c>
      <c r="L9" s="18">
        <v>73300</v>
      </c>
      <c r="M9" s="9" t="s">
        <v>59</v>
      </c>
      <c r="N9" s="50" t="s">
        <v>44</v>
      </c>
    </row>
    <row r="10" spans="1:14" ht="12.75">
      <c r="A10" s="1" t="s">
        <v>35</v>
      </c>
      <c r="B10" s="1">
        <v>67653</v>
      </c>
      <c r="C10" s="1">
        <v>83</v>
      </c>
      <c r="D10" s="4" t="s">
        <v>109</v>
      </c>
      <c r="E10" s="1">
        <v>5</v>
      </c>
      <c r="F10" s="4" t="s">
        <v>188</v>
      </c>
      <c r="G10" s="12">
        <v>52.4</v>
      </c>
      <c r="H10" s="4">
        <v>61.71</v>
      </c>
      <c r="I10" s="10">
        <v>177.8</v>
      </c>
      <c r="J10" s="52">
        <f t="shared" si="0"/>
        <v>188.1218603143737</v>
      </c>
      <c r="K10" s="19">
        <v>15600</v>
      </c>
      <c r="L10" s="19">
        <v>59100</v>
      </c>
      <c r="M10" s="10" t="s">
        <v>41</v>
      </c>
      <c r="N10" s="49" t="s">
        <v>64</v>
      </c>
    </row>
    <row r="11" spans="1:13" ht="12.75">
      <c r="A11" s="1" t="s">
        <v>142</v>
      </c>
      <c r="B11" s="1">
        <v>67795</v>
      </c>
      <c r="C11" s="1">
        <v>83</v>
      </c>
      <c r="D11" s="4" t="s">
        <v>109</v>
      </c>
      <c r="E11" s="1" t="s">
        <v>143</v>
      </c>
      <c r="F11" s="1" t="s">
        <v>189</v>
      </c>
      <c r="G11" s="10">
        <v>47.77</v>
      </c>
      <c r="H11" s="4">
        <v>61.71</v>
      </c>
      <c r="I11" s="10">
        <v>147.7</v>
      </c>
      <c r="J11" s="52">
        <f t="shared" si="0"/>
        <v>139.3453249068222</v>
      </c>
      <c r="K11" s="2">
        <v>15341</v>
      </c>
      <c r="L11" s="10">
        <v>33836</v>
      </c>
      <c r="M11" s="10" t="s">
        <v>41</v>
      </c>
    </row>
    <row r="12" spans="1:14" ht="12.75">
      <c r="A12" s="1" t="s">
        <v>116</v>
      </c>
      <c r="B12" s="32">
        <v>67634</v>
      </c>
      <c r="C12" s="1">
        <v>83</v>
      </c>
      <c r="D12" s="4" t="s">
        <v>109</v>
      </c>
      <c r="E12" s="1" t="s">
        <v>117</v>
      </c>
      <c r="F12" s="1" t="s">
        <v>190</v>
      </c>
      <c r="G12" s="44">
        <v>56.335</v>
      </c>
      <c r="H12" s="4">
        <v>61.71</v>
      </c>
      <c r="I12" s="45">
        <v>223.59</v>
      </c>
      <c r="J12" s="52">
        <f t="shared" si="0"/>
        <v>262.3237724842003</v>
      </c>
      <c r="K12" s="47">
        <v>23894</v>
      </c>
      <c r="L12" s="46">
        <v>140303</v>
      </c>
      <c r="M12" s="48" t="s">
        <v>59</v>
      </c>
      <c r="N12" s="36"/>
    </row>
    <row r="13" spans="1:14" ht="12.75">
      <c r="A13" s="1" t="s">
        <v>116</v>
      </c>
      <c r="B13" s="32">
        <v>67640</v>
      </c>
      <c r="C13" s="1">
        <v>83</v>
      </c>
      <c r="D13" s="4" t="s">
        <v>109</v>
      </c>
      <c r="E13" s="1" t="s">
        <v>117</v>
      </c>
      <c r="F13" s="1" t="s">
        <v>190</v>
      </c>
      <c r="G13" s="44">
        <v>54.06</v>
      </c>
      <c r="H13" s="4">
        <v>61.71</v>
      </c>
      <c r="I13" s="45">
        <v>199.36</v>
      </c>
      <c r="J13" s="52">
        <f t="shared" si="0"/>
        <v>223.05947172257333</v>
      </c>
      <c r="K13" s="46">
        <v>20095</v>
      </c>
      <c r="L13" s="46">
        <v>87397</v>
      </c>
      <c r="M13" s="48" t="s">
        <v>38</v>
      </c>
      <c r="N13" s="36"/>
    </row>
    <row r="14" spans="1:13" ht="12.75">
      <c r="A14" s="1" t="s">
        <v>77</v>
      </c>
      <c r="B14" s="1">
        <v>67688</v>
      </c>
      <c r="C14" s="1">
        <v>83</v>
      </c>
      <c r="D14" s="4" t="s">
        <v>109</v>
      </c>
      <c r="E14" s="1" t="s">
        <v>78</v>
      </c>
      <c r="F14" s="1" t="s">
        <v>191</v>
      </c>
      <c r="G14" s="10">
        <v>51</v>
      </c>
      <c r="H14" s="4">
        <v>61.71</v>
      </c>
      <c r="I14" s="13">
        <v>176.105</v>
      </c>
      <c r="J14" s="52">
        <f t="shared" si="0"/>
        <v>185.37514179225406</v>
      </c>
      <c r="K14" s="20">
        <v>25587</v>
      </c>
      <c r="L14" s="20">
        <v>210000</v>
      </c>
      <c r="M14" s="22" t="s">
        <v>103</v>
      </c>
    </row>
    <row r="15" spans="1:14" ht="12.75">
      <c r="A15" s="1" t="s">
        <v>136</v>
      </c>
      <c r="B15" s="1">
        <v>67672</v>
      </c>
      <c r="C15" s="1">
        <v>83</v>
      </c>
      <c r="D15" s="4" t="s">
        <v>109</v>
      </c>
      <c r="E15" s="1">
        <v>1</v>
      </c>
      <c r="F15" s="1" t="s">
        <v>192</v>
      </c>
      <c r="G15" s="10">
        <v>61.33</v>
      </c>
      <c r="H15" s="4">
        <v>61.71</v>
      </c>
      <c r="I15" s="10">
        <v>252.5</v>
      </c>
      <c r="J15" s="52">
        <f t="shared" si="0"/>
        <v>309.17193323610434</v>
      </c>
      <c r="K15" s="2">
        <v>29034</v>
      </c>
      <c r="L15" s="10">
        <v>340771</v>
      </c>
      <c r="M15" s="10" t="s">
        <v>38</v>
      </c>
      <c r="N15" s="49" t="s">
        <v>167</v>
      </c>
    </row>
    <row r="16" spans="1:13" ht="12.75">
      <c r="A16" s="1" t="s">
        <v>178</v>
      </c>
      <c r="B16" s="1">
        <v>67593</v>
      </c>
      <c r="C16" s="1">
        <v>83</v>
      </c>
      <c r="D16" s="4" t="s">
        <v>109</v>
      </c>
      <c r="E16" s="1" t="s">
        <v>168</v>
      </c>
      <c r="F16" s="1" t="s">
        <v>193</v>
      </c>
      <c r="G16" s="10">
        <v>45.44</v>
      </c>
      <c r="H16" s="4">
        <v>61.71</v>
      </c>
      <c r="I16" s="9">
        <v>152.9</v>
      </c>
      <c r="J16" s="52">
        <f t="shared" si="0"/>
        <v>147.77183600713013</v>
      </c>
      <c r="K16" s="5">
        <v>14740</v>
      </c>
      <c r="L16" s="62">
        <v>53850</v>
      </c>
      <c r="M16" s="10" t="s">
        <v>59</v>
      </c>
    </row>
    <row r="17" spans="1:13" ht="12.75">
      <c r="A17" s="1" t="s">
        <v>178</v>
      </c>
      <c r="B17" s="1">
        <v>67600</v>
      </c>
      <c r="C17" s="1">
        <v>83</v>
      </c>
      <c r="D17" s="4" t="s">
        <v>109</v>
      </c>
      <c r="E17" s="1" t="s">
        <v>168</v>
      </c>
      <c r="F17" s="1" t="s">
        <v>193</v>
      </c>
      <c r="G17" s="10">
        <v>43.96</v>
      </c>
      <c r="H17" s="4">
        <v>61.71</v>
      </c>
      <c r="I17" s="9">
        <v>146.7</v>
      </c>
      <c r="J17" s="52">
        <f t="shared" si="0"/>
        <v>137.72484200291683</v>
      </c>
      <c r="K17" s="5">
        <v>14310</v>
      </c>
      <c r="L17" s="9">
        <v>40800</v>
      </c>
      <c r="M17" s="10" t="s">
        <v>41</v>
      </c>
    </row>
    <row r="18" spans="1:13" ht="12.75">
      <c r="A18" s="1" t="s">
        <v>178</v>
      </c>
      <c r="B18" s="1">
        <v>67605</v>
      </c>
      <c r="C18" s="1">
        <v>83</v>
      </c>
      <c r="D18" s="4" t="s">
        <v>109</v>
      </c>
      <c r="E18" s="1" t="s">
        <v>173</v>
      </c>
      <c r="F18" s="1" t="s">
        <v>194</v>
      </c>
      <c r="G18" s="10">
        <v>51.74</v>
      </c>
      <c r="H18" s="4">
        <v>61.71</v>
      </c>
      <c r="I18" s="9">
        <v>182.7</v>
      </c>
      <c r="J18" s="52">
        <f t="shared" si="0"/>
        <v>196.06222654350992</v>
      </c>
      <c r="K18" s="5">
        <v>16930</v>
      </c>
      <c r="L18" s="9">
        <v>80220</v>
      </c>
      <c r="M18" s="10" t="s">
        <v>175</v>
      </c>
    </row>
    <row r="19" spans="1:13" ht="12.75">
      <c r="A19" s="1" t="s">
        <v>178</v>
      </c>
      <c r="B19" s="1">
        <v>67612</v>
      </c>
      <c r="C19" s="1">
        <v>83</v>
      </c>
      <c r="D19" s="4" t="s">
        <v>109</v>
      </c>
      <c r="E19" s="1" t="s">
        <v>173</v>
      </c>
      <c r="F19" s="1" t="s">
        <v>194</v>
      </c>
      <c r="G19" s="10">
        <v>42.28</v>
      </c>
      <c r="H19" s="4">
        <v>61.71</v>
      </c>
      <c r="I19" s="9">
        <v>132.7</v>
      </c>
      <c r="J19" s="52">
        <f t="shared" si="0"/>
        <v>115.03808134824175</v>
      </c>
      <c r="K19" s="5">
        <v>13600</v>
      </c>
      <c r="L19" s="9">
        <v>37700</v>
      </c>
      <c r="M19" s="10" t="s">
        <v>41</v>
      </c>
    </row>
    <row r="20" spans="1:13" ht="12.75">
      <c r="A20" s="1" t="s">
        <v>115</v>
      </c>
      <c r="B20" s="1">
        <v>67691</v>
      </c>
      <c r="C20" s="4">
        <v>84</v>
      </c>
      <c r="D20" s="4" t="s">
        <v>110</v>
      </c>
      <c r="E20" s="1">
        <v>1</v>
      </c>
      <c r="F20" s="1" t="s">
        <v>185</v>
      </c>
      <c r="G20" s="11">
        <v>50</v>
      </c>
      <c r="H20" s="4">
        <v>48.92</v>
      </c>
      <c r="I20" s="26">
        <v>120.46</v>
      </c>
      <c r="J20" s="52">
        <f t="shared" si="0"/>
        <v>146.238757154538</v>
      </c>
      <c r="K20" s="18">
        <v>17790</v>
      </c>
      <c r="L20" s="18">
        <v>31400</v>
      </c>
      <c r="M20" s="9" t="s">
        <v>41</v>
      </c>
    </row>
    <row r="21" spans="1:13" ht="12.75">
      <c r="A21" s="1" t="s">
        <v>115</v>
      </c>
      <c r="B21" s="1">
        <v>67703</v>
      </c>
      <c r="C21" s="4">
        <v>84</v>
      </c>
      <c r="D21" s="4" t="s">
        <v>110</v>
      </c>
      <c r="E21" s="1">
        <v>1</v>
      </c>
      <c r="F21" s="1" t="s">
        <v>185</v>
      </c>
      <c r="G21" s="11">
        <v>53.4</v>
      </c>
      <c r="H21" s="4">
        <v>48.92</v>
      </c>
      <c r="I21" s="9">
        <v>134.36</v>
      </c>
      <c r="J21" s="52">
        <f t="shared" si="0"/>
        <v>174.65249386753888</v>
      </c>
      <c r="K21" s="18">
        <v>21510</v>
      </c>
      <c r="L21" s="18">
        <v>38200</v>
      </c>
      <c r="M21" s="9" t="s">
        <v>41</v>
      </c>
    </row>
    <row r="22" spans="1:13" ht="12.75">
      <c r="A22" s="1" t="s">
        <v>115</v>
      </c>
      <c r="B22" s="1">
        <v>67712</v>
      </c>
      <c r="C22" s="1">
        <v>84</v>
      </c>
      <c r="D22" s="4" t="s">
        <v>110</v>
      </c>
      <c r="E22" s="1">
        <v>3</v>
      </c>
      <c r="F22" s="1" t="s">
        <v>186</v>
      </c>
      <c r="G22" s="11">
        <v>48.4</v>
      </c>
      <c r="H22" s="4">
        <v>48.92</v>
      </c>
      <c r="I22" s="9">
        <v>116.63</v>
      </c>
      <c r="J22" s="52">
        <f t="shared" si="0"/>
        <v>138.40964840556006</v>
      </c>
      <c r="K22" s="53">
        <v>18870</v>
      </c>
      <c r="L22" s="18">
        <v>31300</v>
      </c>
      <c r="M22" s="9" t="s">
        <v>41</v>
      </c>
    </row>
    <row r="23" spans="1:14" s="5" customFormat="1" ht="12.75">
      <c r="A23" s="1" t="s">
        <v>115</v>
      </c>
      <c r="B23" s="1">
        <v>67715</v>
      </c>
      <c r="C23" s="1">
        <v>84</v>
      </c>
      <c r="D23" s="4" t="s">
        <v>110</v>
      </c>
      <c r="E23" s="1">
        <v>3</v>
      </c>
      <c r="F23" s="1" t="s">
        <v>186</v>
      </c>
      <c r="G23" s="11">
        <v>50.6</v>
      </c>
      <c r="H23" s="4">
        <v>48.92</v>
      </c>
      <c r="I23" s="9">
        <v>130.83</v>
      </c>
      <c r="J23" s="52">
        <f t="shared" si="0"/>
        <v>167.43663123466885</v>
      </c>
      <c r="K23" s="18">
        <v>21030</v>
      </c>
      <c r="L23" s="18">
        <v>38000</v>
      </c>
      <c r="M23" s="9" t="s">
        <v>41</v>
      </c>
      <c r="N23" s="49"/>
    </row>
    <row r="24" spans="1:14" ht="12.75">
      <c r="A24" s="1" t="s">
        <v>35</v>
      </c>
      <c r="B24" s="1">
        <v>67627</v>
      </c>
      <c r="C24" s="1">
        <v>84</v>
      </c>
      <c r="D24" s="4" t="s">
        <v>110</v>
      </c>
      <c r="E24" s="1">
        <v>4</v>
      </c>
      <c r="F24" s="4" t="s">
        <v>187</v>
      </c>
      <c r="G24" s="10">
        <v>45.5</v>
      </c>
      <c r="H24" s="4">
        <v>48.92</v>
      </c>
      <c r="I24" s="10">
        <v>110.5</v>
      </c>
      <c r="J24" s="52">
        <f t="shared" si="0"/>
        <v>125.8789860997547</v>
      </c>
      <c r="K24" s="19">
        <v>15200</v>
      </c>
      <c r="L24" s="19">
        <v>23600</v>
      </c>
      <c r="M24" s="10" t="s">
        <v>41</v>
      </c>
      <c r="N24" s="50" t="s">
        <v>42</v>
      </c>
    </row>
    <row r="25" spans="1:14" ht="12.75">
      <c r="A25" s="4" t="s">
        <v>35</v>
      </c>
      <c r="B25" s="4">
        <v>67629</v>
      </c>
      <c r="C25" s="4">
        <v>84</v>
      </c>
      <c r="D25" s="4" t="s">
        <v>110</v>
      </c>
      <c r="E25" s="4">
        <v>4</v>
      </c>
      <c r="F25" s="4" t="s">
        <v>187</v>
      </c>
      <c r="G25" s="9">
        <v>51</v>
      </c>
      <c r="H25" s="4">
        <v>48.92</v>
      </c>
      <c r="I25" s="9">
        <v>137.5</v>
      </c>
      <c r="J25" s="52">
        <f t="shared" si="0"/>
        <v>181.07113654946852</v>
      </c>
      <c r="K25" s="18">
        <v>10000</v>
      </c>
      <c r="L25" s="18">
        <v>30400</v>
      </c>
      <c r="M25" s="9" t="s">
        <v>41</v>
      </c>
      <c r="N25" s="50" t="s">
        <v>44</v>
      </c>
    </row>
    <row r="26" spans="1:14" ht="12.75">
      <c r="A26" s="1" t="s">
        <v>35</v>
      </c>
      <c r="B26" s="1">
        <v>67652</v>
      </c>
      <c r="C26" s="1">
        <v>84</v>
      </c>
      <c r="D26" s="4" t="s">
        <v>110</v>
      </c>
      <c r="E26" s="1">
        <v>5</v>
      </c>
      <c r="F26" s="4" t="s">
        <v>188</v>
      </c>
      <c r="G26" s="12">
        <v>48.2</v>
      </c>
      <c r="H26" s="4">
        <v>48.92</v>
      </c>
      <c r="I26" s="10">
        <v>111.5</v>
      </c>
      <c r="J26" s="52">
        <f t="shared" si="0"/>
        <v>127.92313982011447</v>
      </c>
      <c r="K26" s="19">
        <v>15200</v>
      </c>
      <c r="L26" s="19">
        <v>27200</v>
      </c>
      <c r="M26" s="10" t="s">
        <v>41</v>
      </c>
      <c r="N26" s="49" t="s">
        <v>165</v>
      </c>
    </row>
    <row r="27" spans="1:14" ht="12.75">
      <c r="A27" s="1" t="s">
        <v>35</v>
      </c>
      <c r="B27" s="1">
        <v>67658</v>
      </c>
      <c r="C27" s="1">
        <v>84</v>
      </c>
      <c r="D27" s="4" t="s">
        <v>110</v>
      </c>
      <c r="E27" s="1">
        <v>5</v>
      </c>
      <c r="F27" s="4" t="s">
        <v>188</v>
      </c>
      <c r="G27" s="12">
        <v>49.9</v>
      </c>
      <c r="H27" s="4">
        <v>48.92</v>
      </c>
      <c r="I27" s="10">
        <v>122</v>
      </c>
      <c r="J27" s="52">
        <f t="shared" si="0"/>
        <v>149.38675388389206</v>
      </c>
      <c r="K27" s="19">
        <v>25000</v>
      </c>
      <c r="L27" s="19">
        <v>26500</v>
      </c>
      <c r="M27" s="10" t="s">
        <v>41</v>
      </c>
      <c r="N27" s="50" t="s">
        <v>44</v>
      </c>
    </row>
    <row r="28" spans="1:14" s="5" customFormat="1" ht="12.75">
      <c r="A28" s="1" t="s">
        <v>142</v>
      </c>
      <c r="B28" s="1">
        <v>67799</v>
      </c>
      <c r="C28" s="1">
        <v>84</v>
      </c>
      <c r="D28" s="4" t="s">
        <v>110</v>
      </c>
      <c r="E28" s="1" t="s">
        <v>143</v>
      </c>
      <c r="F28" s="1" t="s">
        <v>189</v>
      </c>
      <c r="G28" s="10">
        <v>44.31</v>
      </c>
      <c r="H28" s="4">
        <v>48.92</v>
      </c>
      <c r="I28" s="10">
        <v>112.9</v>
      </c>
      <c r="J28" s="52">
        <f t="shared" si="0"/>
        <v>130.78495502861816</v>
      </c>
      <c r="K28" s="2">
        <v>15588</v>
      </c>
      <c r="L28" s="10">
        <v>26030</v>
      </c>
      <c r="M28" s="10" t="s">
        <v>41</v>
      </c>
      <c r="N28" s="49"/>
    </row>
    <row r="29" spans="1:14" s="5" customFormat="1" ht="12.75">
      <c r="A29" s="1" t="s">
        <v>142</v>
      </c>
      <c r="B29" s="1">
        <v>67802</v>
      </c>
      <c r="C29" s="1">
        <v>84</v>
      </c>
      <c r="D29" s="4" t="s">
        <v>110</v>
      </c>
      <c r="E29" s="1" t="s">
        <v>143</v>
      </c>
      <c r="F29" s="1" t="s">
        <v>189</v>
      </c>
      <c r="G29" s="10">
        <v>43.37</v>
      </c>
      <c r="H29" s="4">
        <v>48.92</v>
      </c>
      <c r="I29" s="10">
        <v>109.2</v>
      </c>
      <c r="J29" s="52">
        <f t="shared" si="0"/>
        <v>123.221586263287</v>
      </c>
      <c r="K29" s="2">
        <v>15139</v>
      </c>
      <c r="L29" s="10">
        <v>23887</v>
      </c>
      <c r="M29" s="10" t="s">
        <v>41</v>
      </c>
      <c r="N29" s="49"/>
    </row>
    <row r="30" spans="1:14" ht="12.75">
      <c r="A30" s="1" t="s">
        <v>116</v>
      </c>
      <c r="B30" s="32">
        <v>67635</v>
      </c>
      <c r="C30" s="1">
        <v>84</v>
      </c>
      <c r="D30" s="4" t="s">
        <v>110</v>
      </c>
      <c r="E30" s="1" t="s">
        <v>117</v>
      </c>
      <c r="F30" s="1" t="s">
        <v>190</v>
      </c>
      <c r="G30" s="44">
        <v>49.77</v>
      </c>
      <c r="H30" s="4">
        <v>48.92</v>
      </c>
      <c r="I30" s="45">
        <v>130.22</v>
      </c>
      <c r="J30" s="52">
        <f t="shared" si="0"/>
        <v>166.18969746524937</v>
      </c>
      <c r="K30" s="47">
        <v>18534</v>
      </c>
      <c r="L30" s="46">
        <v>31361</v>
      </c>
      <c r="M30" s="48" t="s">
        <v>41</v>
      </c>
      <c r="N30" s="36"/>
    </row>
    <row r="31" spans="1:14" ht="12.75">
      <c r="A31" s="1" t="s">
        <v>116</v>
      </c>
      <c r="B31" s="32">
        <v>67641</v>
      </c>
      <c r="C31" s="1">
        <v>84</v>
      </c>
      <c r="D31" s="4" t="s">
        <v>110</v>
      </c>
      <c r="E31" s="1" t="s">
        <v>117</v>
      </c>
      <c r="F31" s="1" t="s">
        <v>190</v>
      </c>
      <c r="G31" s="44">
        <v>48.96</v>
      </c>
      <c r="H31" s="4">
        <v>48.92</v>
      </c>
      <c r="I31" s="45">
        <v>125.45</v>
      </c>
      <c r="J31" s="52">
        <f t="shared" si="0"/>
        <v>156.43908421913326</v>
      </c>
      <c r="K31" s="46">
        <v>17756</v>
      </c>
      <c r="L31" s="46">
        <v>29368</v>
      </c>
      <c r="M31" s="48" t="s">
        <v>41</v>
      </c>
      <c r="N31" s="36"/>
    </row>
    <row r="32" spans="1:13" ht="12.75">
      <c r="A32" s="1" t="s">
        <v>77</v>
      </c>
      <c r="B32" s="1">
        <v>67676</v>
      </c>
      <c r="C32" s="1">
        <v>84</v>
      </c>
      <c r="D32" s="4" t="s">
        <v>110</v>
      </c>
      <c r="E32" s="1" t="s">
        <v>78</v>
      </c>
      <c r="F32" s="1" t="s">
        <v>191</v>
      </c>
      <c r="G32" s="10">
        <v>50</v>
      </c>
      <c r="H32" s="4">
        <v>48.92</v>
      </c>
      <c r="I32" s="13">
        <v>168.336</v>
      </c>
      <c r="J32" s="52">
        <f t="shared" si="0"/>
        <v>244.10466067048242</v>
      </c>
      <c r="K32" s="20">
        <v>26390</v>
      </c>
      <c r="L32" s="20">
        <v>84900</v>
      </c>
      <c r="M32" s="22" t="s">
        <v>38</v>
      </c>
    </row>
    <row r="33" spans="1:14" ht="12.75">
      <c r="A33" s="4" t="s">
        <v>77</v>
      </c>
      <c r="B33" s="4">
        <v>67687</v>
      </c>
      <c r="C33" s="4">
        <v>84</v>
      </c>
      <c r="D33" s="4" t="s">
        <v>110</v>
      </c>
      <c r="E33" s="4" t="s">
        <v>78</v>
      </c>
      <c r="F33" s="1" t="s">
        <v>191</v>
      </c>
      <c r="G33" s="9">
        <v>48</v>
      </c>
      <c r="H33" s="4">
        <v>48.92</v>
      </c>
      <c r="I33" s="28">
        <v>143.634</v>
      </c>
      <c r="J33" s="74">
        <f t="shared" si="0"/>
        <v>193.6099754701553</v>
      </c>
      <c r="K33" s="30">
        <v>23002</v>
      </c>
      <c r="L33" s="30">
        <v>59500</v>
      </c>
      <c r="M33" s="31" t="s">
        <v>41</v>
      </c>
      <c r="N33" s="50"/>
    </row>
    <row r="34" spans="1:13" ht="12.75">
      <c r="A34" s="1" t="s">
        <v>136</v>
      </c>
      <c r="B34" s="1">
        <v>67662</v>
      </c>
      <c r="C34" s="1">
        <v>84</v>
      </c>
      <c r="D34" s="4" t="s">
        <v>110</v>
      </c>
      <c r="E34" s="1">
        <v>1</v>
      </c>
      <c r="F34" s="1" t="s">
        <v>192</v>
      </c>
      <c r="G34" s="10">
        <v>48.74</v>
      </c>
      <c r="H34" s="4">
        <v>48.92</v>
      </c>
      <c r="I34" s="10">
        <v>135.4</v>
      </c>
      <c r="J34" s="52">
        <f aca="true" t="shared" si="1" ref="J34:J65">(I34-H34)*100/H34</f>
        <v>176.778413736713</v>
      </c>
      <c r="K34" s="2">
        <v>20427</v>
      </c>
      <c r="L34" s="10">
        <v>40837</v>
      </c>
      <c r="M34" s="10" t="s">
        <v>41</v>
      </c>
    </row>
    <row r="35" spans="1:13" ht="12.75">
      <c r="A35" s="1" t="s">
        <v>136</v>
      </c>
      <c r="B35" s="1">
        <v>67671</v>
      </c>
      <c r="C35" s="1">
        <v>84</v>
      </c>
      <c r="D35" s="4" t="s">
        <v>110</v>
      </c>
      <c r="E35" s="1">
        <v>1</v>
      </c>
      <c r="F35" s="1" t="s">
        <v>192</v>
      </c>
      <c r="G35" s="10">
        <v>56.97</v>
      </c>
      <c r="H35" s="4">
        <v>48.92</v>
      </c>
      <c r="I35" s="10">
        <v>180.6</v>
      </c>
      <c r="J35" s="52">
        <f t="shared" si="1"/>
        <v>269.1741618969746</v>
      </c>
      <c r="K35" s="2">
        <v>25804</v>
      </c>
      <c r="L35" s="10">
        <v>25804</v>
      </c>
      <c r="M35" s="10" t="s">
        <v>41</v>
      </c>
    </row>
    <row r="36" spans="1:13" ht="12.75">
      <c r="A36" s="1" t="s">
        <v>178</v>
      </c>
      <c r="B36" s="1">
        <v>67588</v>
      </c>
      <c r="C36" s="1">
        <v>84</v>
      </c>
      <c r="D36" s="4" t="s">
        <v>110</v>
      </c>
      <c r="E36" s="1" t="s">
        <v>168</v>
      </c>
      <c r="F36" s="1" t="s">
        <v>193</v>
      </c>
      <c r="G36" s="10">
        <v>47.91</v>
      </c>
      <c r="H36" s="4">
        <v>48.92</v>
      </c>
      <c r="I36" s="10">
        <v>119.6</v>
      </c>
      <c r="J36" s="52">
        <f t="shared" si="1"/>
        <v>144.48078495502858</v>
      </c>
      <c r="K36" s="2">
        <v>16700</v>
      </c>
      <c r="L36" s="10">
        <v>27880</v>
      </c>
      <c r="M36" s="10" t="s">
        <v>41</v>
      </c>
    </row>
    <row r="37" spans="1:13" ht="12.75">
      <c r="A37" s="1" t="s">
        <v>178</v>
      </c>
      <c r="B37" s="1">
        <v>68152</v>
      </c>
      <c r="C37" s="1">
        <v>84</v>
      </c>
      <c r="D37" s="4" t="s">
        <v>110</v>
      </c>
      <c r="E37" s="1" t="s">
        <v>168</v>
      </c>
      <c r="F37" s="1" t="s">
        <v>193</v>
      </c>
      <c r="G37" s="10">
        <v>39.75</v>
      </c>
      <c r="H37" s="4">
        <v>48.92</v>
      </c>
      <c r="I37" s="9">
        <v>98.14</v>
      </c>
      <c r="J37" s="52">
        <f t="shared" si="1"/>
        <v>100.61324611610793</v>
      </c>
      <c r="K37" s="5">
        <v>13400</v>
      </c>
      <c r="L37" s="9">
        <v>18800</v>
      </c>
      <c r="M37" s="10" t="s">
        <v>41</v>
      </c>
    </row>
    <row r="38" spans="1:13" ht="12.75">
      <c r="A38" s="1" t="s">
        <v>178</v>
      </c>
      <c r="B38" s="1">
        <v>67611</v>
      </c>
      <c r="C38" s="1">
        <v>84</v>
      </c>
      <c r="D38" s="4" t="s">
        <v>110</v>
      </c>
      <c r="E38" s="1" t="s">
        <v>173</v>
      </c>
      <c r="F38" s="1" t="s">
        <v>194</v>
      </c>
      <c r="G38" s="10">
        <v>37.28</v>
      </c>
      <c r="H38" s="4">
        <v>48.92</v>
      </c>
      <c r="I38" s="9">
        <v>89.52</v>
      </c>
      <c r="J38" s="52">
        <f t="shared" si="1"/>
        <v>82.99264104660669</v>
      </c>
      <c r="K38" s="5">
        <v>12060</v>
      </c>
      <c r="L38" s="9">
        <v>17700</v>
      </c>
      <c r="M38" s="10" t="s">
        <v>41</v>
      </c>
    </row>
    <row r="39" spans="1:13" ht="12.75">
      <c r="A39" s="1" t="s">
        <v>178</v>
      </c>
      <c r="B39" s="1">
        <v>68372</v>
      </c>
      <c r="C39" s="1">
        <v>84</v>
      </c>
      <c r="D39" s="4" t="s">
        <v>110</v>
      </c>
      <c r="E39" s="1" t="s">
        <v>173</v>
      </c>
      <c r="F39" s="1" t="s">
        <v>194</v>
      </c>
      <c r="G39" s="10">
        <v>44.65</v>
      </c>
      <c r="H39" s="4">
        <v>48.92</v>
      </c>
      <c r="I39" s="9">
        <v>113.9</v>
      </c>
      <c r="J39" s="52">
        <f t="shared" si="1"/>
        <v>132.82910874897792</v>
      </c>
      <c r="K39" s="5">
        <v>15740</v>
      </c>
      <c r="L39" s="9">
        <v>31800</v>
      </c>
      <c r="M39" s="10" t="s">
        <v>41</v>
      </c>
    </row>
    <row r="40" spans="1:13" ht="12.75">
      <c r="A40" s="1" t="s">
        <v>115</v>
      </c>
      <c r="B40" s="1">
        <v>67694</v>
      </c>
      <c r="C40" s="4">
        <v>85</v>
      </c>
      <c r="D40" s="4" t="s">
        <v>111</v>
      </c>
      <c r="E40" s="1">
        <v>1</v>
      </c>
      <c r="F40" s="1" t="s">
        <v>185</v>
      </c>
      <c r="G40" s="11">
        <v>45.9</v>
      </c>
      <c r="H40" s="4">
        <v>69.94</v>
      </c>
      <c r="I40" s="9">
        <v>156.62</v>
      </c>
      <c r="J40" s="52">
        <f t="shared" si="1"/>
        <v>123.93480125822134</v>
      </c>
      <c r="K40" s="18">
        <v>26550</v>
      </c>
      <c r="L40" s="18">
        <v>43000</v>
      </c>
      <c r="M40" s="9" t="s">
        <v>41</v>
      </c>
    </row>
    <row r="41" spans="1:13" ht="12.75">
      <c r="A41" s="1" t="s">
        <v>115</v>
      </c>
      <c r="B41" s="1">
        <v>67695</v>
      </c>
      <c r="C41" s="4">
        <v>85</v>
      </c>
      <c r="D41" s="4" t="s">
        <v>111</v>
      </c>
      <c r="E41" s="1">
        <v>1</v>
      </c>
      <c r="F41" s="1" t="s">
        <v>185</v>
      </c>
      <c r="G41" s="11">
        <v>47.7</v>
      </c>
      <c r="H41" s="4">
        <v>69.94</v>
      </c>
      <c r="I41" s="26">
        <v>159.39</v>
      </c>
      <c r="J41" s="52">
        <f t="shared" si="1"/>
        <v>127.8953388618816</v>
      </c>
      <c r="K41" s="18">
        <v>27495</v>
      </c>
      <c r="L41" s="18">
        <v>44000</v>
      </c>
      <c r="M41" s="9" t="s">
        <v>41</v>
      </c>
    </row>
    <row r="42" spans="1:13" ht="12.75">
      <c r="A42" s="1" t="s">
        <v>115</v>
      </c>
      <c r="B42" s="1">
        <v>67708</v>
      </c>
      <c r="C42" s="1">
        <v>85</v>
      </c>
      <c r="D42" s="4" t="s">
        <v>111</v>
      </c>
      <c r="E42" s="1">
        <v>3</v>
      </c>
      <c r="F42" s="1" t="s">
        <v>186</v>
      </c>
      <c r="G42" s="11">
        <v>51.5</v>
      </c>
      <c r="H42" s="4">
        <v>69.94</v>
      </c>
      <c r="I42" s="9">
        <v>204.42</v>
      </c>
      <c r="J42" s="52">
        <f t="shared" si="1"/>
        <v>192.2790963683157</v>
      </c>
      <c r="K42" s="53">
        <v>41090</v>
      </c>
      <c r="L42" s="18">
        <v>69700</v>
      </c>
      <c r="M42" s="9" t="s">
        <v>41</v>
      </c>
    </row>
    <row r="43" spans="1:14" ht="12.75">
      <c r="A43" s="1" t="s">
        <v>115</v>
      </c>
      <c r="B43" s="56">
        <v>68285</v>
      </c>
      <c r="C43" s="1">
        <v>85</v>
      </c>
      <c r="D43" s="4" t="s">
        <v>111</v>
      </c>
      <c r="E43" s="4">
        <v>3</v>
      </c>
      <c r="F43" s="1" t="s">
        <v>186</v>
      </c>
      <c r="G43" s="9">
        <v>40.1</v>
      </c>
      <c r="H43" s="4">
        <v>69.94</v>
      </c>
      <c r="I43" s="9">
        <v>143.79</v>
      </c>
      <c r="J43" s="52">
        <f t="shared" si="1"/>
        <v>105.59050614812696</v>
      </c>
      <c r="K43" s="53">
        <v>25500</v>
      </c>
      <c r="L43" s="18">
        <v>36200</v>
      </c>
      <c r="M43" s="9" t="s">
        <v>41</v>
      </c>
      <c r="N43" s="49" t="s">
        <v>141</v>
      </c>
    </row>
    <row r="44" spans="1:14" ht="12.75">
      <c r="A44" s="1" t="s">
        <v>35</v>
      </c>
      <c r="B44" s="1">
        <v>67624</v>
      </c>
      <c r="C44" s="1">
        <v>85</v>
      </c>
      <c r="D44" s="4" t="s">
        <v>111</v>
      </c>
      <c r="E44" s="1">
        <v>4</v>
      </c>
      <c r="F44" s="4" t="s">
        <v>187</v>
      </c>
      <c r="G44" s="10">
        <v>38.8</v>
      </c>
      <c r="H44" s="4">
        <v>69.94</v>
      </c>
      <c r="I44" s="10">
        <v>144.7</v>
      </c>
      <c r="J44" s="52">
        <f t="shared" si="1"/>
        <v>106.89162138976265</v>
      </c>
      <c r="K44" s="19">
        <v>21300</v>
      </c>
      <c r="L44" s="19">
        <v>37000</v>
      </c>
      <c r="M44" s="10" t="s">
        <v>41</v>
      </c>
      <c r="N44" s="50" t="s">
        <v>42</v>
      </c>
    </row>
    <row r="45" spans="1:14" ht="12.75">
      <c r="A45" s="1" t="s">
        <v>35</v>
      </c>
      <c r="B45" s="1">
        <v>67626</v>
      </c>
      <c r="C45" s="1">
        <v>85</v>
      </c>
      <c r="D45" s="4" t="s">
        <v>111</v>
      </c>
      <c r="E45" s="1">
        <v>4</v>
      </c>
      <c r="F45" s="4" t="s">
        <v>187</v>
      </c>
      <c r="G45" s="10">
        <v>37.5</v>
      </c>
      <c r="H45" s="4">
        <v>69.94</v>
      </c>
      <c r="I45" s="10">
        <v>130.2</v>
      </c>
      <c r="J45" s="52">
        <f t="shared" si="1"/>
        <v>86.15956534172146</v>
      </c>
      <c r="K45" s="19">
        <v>23600</v>
      </c>
      <c r="L45" s="19">
        <v>30400</v>
      </c>
      <c r="M45" s="10" t="s">
        <v>41</v>
      </c>
      <c r="N45" s="50" t="s">
        <v>42</v>
      </c>
    </row>
    <row r="46" spans="1:14" ht="12.75">
      <c r="A46" s="1" t="s">
        <v>35</v>
      </c>
      <c r="B46" s="1">
        <v>67650</v>
      </c>
      <c r="C46" s="1">
        <v>85</v>
      </c>
      <c r="D46" s="4" t="s">
        <v>111</v>
      </c>
      <c r="E46" s="1">
        <v>5</v>
      </c>
      <c r="F46" s="4" t="s">
        <v>188</v>
      </c>
      <c r="G46" s="12">
        <v>42</v>
      </c>
      <c r="H46" s="4">
        <v>69.94</v>
      </c>
      <c r="I46" s="10">
        <v>155.6</v>
      </c>
      <c r="J46" s="52">
        <f t="shared" si="1"/>
        <v>122.4764083500143</v>
      </c>
      <c r="K46" s="19">
        <v>23600</v>
      </c>
      <c r="L46" s="19">
        <v>42600</v>
      </c>
      <c r="M46" s="10" t="s">
        <v>41</v>
      </c>
      <c r="N46" s="49" t="s">
        <v>44</v>
      </c>
    </row>
    <row r="47" spans="1:14" ht="12.75">
      <c r="A47" s="1" t="s">
        <v>35</v>
      </c>
      <c r="B47" s="1">
        <v>67655</v>
      </c>
      <c r="C47" s="1">
        <v>85</v>
      </c>
      <c r="D47" s="4" t="s">
        <v>111</v>
      </c>
      <c r="E47" s="1">
        <v>5</v>
      </c>
      <c r="F47" s="4" t="s">
        <v>188</v>
      </c>
      <c r="G47" s="12">
        <v>41.7</v>
      </c>
      <c r="H47" s="4">
        <v>69.94</v>
      </c>
      <c r="I47" s="10">
        <v>151.2</v>
      </c>
      <c r="J47" s="52">
        <f t="shared" si="1"/>
        <v>116.18530168716042</v>
      </c>
      <c r="K47" s="19">
        <v>20300</v>
      </c>
      <c r="L47" s="19">
        <v>33300</v>
      </c>
      <c r="M47" s="10" t="s">
        <v>41</v>
      </c>
      <c r="N47" s="49" t="s">
        <v>69</v>
      </c>
    </row>
    <row r="48" spans="1:13" ht="12.75">
      <c r="A48" s="1" t="s">
        <v>142</v>
      </c>
      <c r="B48" s="1">
        <v>67793</v>
      </c>
      <c r="C48" s="1">
        <v>85</v>
      </c>
      <c r="D48" s="4" t="s">
        <v>111</v>
      </c>
      <c r="E48" s="1" t="s">
        <v>143</v>
      </c>
      <c r="F48" s="1" t="s">
        <v>189</v>
      </c>
      <c r="G48" s="10">
        <v>42.38</v>
      </c>
      <c r="H48" s="4">
        <v>69.94</v>
      </c>
      <c r="I48" s="10">
        <v>156.7</v>
      </c>
      <c r="J48" s="52">
        <f t="shared" si="1"/>
        <v>124.04918501572777</v>
      </c>
      <c r="K48" s="2">
        <v>25774</v>
      </c>
      <c r="L48" s="10">
        <v>47115</v>
      </c>
      <c r="M48" s="10" t="s">
        <v>41</v>
      </c>
    </row>
    <row r="49" spans="1:13" ht="12.75">
      <c r="A49" s="1" t="s">
        <v>142</v>
      </c>
      <c r="B49" s="1">
        <v>67800</v>
      </c>
      <c r="C49" s="1">
        <v>85</v>
      </c>
      <c r="D49" s="4" t="s">
        <v>111</v>
      </c>
      <c r="E49" s="1" t="s">
        <v>143</v>
      </c>
      <c r="F49" s="1" t="s">
        <v>189</v>
      </c>
      <c r="G49" s="10">
        <v>37.16</v>
      </c>
      <c r="H49" s="4">
        <v>69.94</v>
      </c>
      <c r="I49" s="10">
        <v>138.7</v>
      </c>
      <c r="J49" s="52">
        <f t="shared" si="1"/>
        <v>98.31283957678009</v>
      </c>
      <c r="K49" s="2">
        <v>22358</v>
      </c>
      <c r="L49" s="10">
        <v>39174</v>
      </c>
      <c r="M49" s="10" t="s">
        <v>41</v>
      </c>
    </row>
    <row r="50" spans="1:14" ht="12.75">
      <c r="A50" s="1" t="s">
        <v>116</v>
      </c>
      <c r="B50" s="32">
        <v>67636</v>
      </c>
      <c r="C50" s="1">
        <v>85</v>
      </c>
      <c r="D50" s="4" t="s">
        <v>111</v>
      </c>
      <c r="E50" s="1" t="s">
        <v>117</v>
      </c>
      <c r="F50" s="1" t="s">
        <v>190</v>
      </c>
      <c r="G50" s="44">
        <v>40.885</v>
      </c>
      <c r="H50" s="4">
        <v>69.94</v>
      </c>
      <c r="I50" s="45">
        <v>157.76</v>
      </c>
      <c r="J50" s="52">
        <f t="shared" si="1"/>
        <v>125.56476980268802</v>
      </c>
      <c r="K50" s="46">
        <v>23619</v>
      </c>
      <c r="L50" s="46">
        <v>41719</v>
      </c>
      <c r="M50" s="48" t="s">
        <v>41</v>
      </c>
      <c r="N50" s="36"/>
    </row>
    <row r="51" spans="1:14" s="5" customFormat="1" ht="12.75">
      <c r="A51" s="1" t="s">
        <v>116</v>
      </c>
      <c r="B51" s="32">
        <v>67637</v>
      </c>
      <c r="C51" s="1">
        <v>85</v>
      </c>
      <c r="D51" s="4" t="s">
        <v>111</v>
      </c>
      <c r="E51" s="1" t="s">
        <v>117</v>
      </c>
      <c r="F51" s="1" t="s">
        <v>190</v>
      </c>
      <c r="G51" s="44">
        <v>43.54</v>
      </c>
      <c r="H51" s="4">
        <v>69.94</v>
      </c>
      <c r="I51" s="45">
        <v>160.33</v>
      </c>
      <c r="J51" s="52">
        <f t="shared" si="1"/>
        <v>129.23934801258224</v>
      </c>
      <c r="K51" s="46">
        <v>27108</v>
      </c>
      <c r="L51" s="46">
        <v>44980</v>
      </c>
      <c r="M51" s="48" t="s">
        <v>41</v>
      </c>
      <c r="N51" s="36"/>
    </row>
    <row r="52" spans="1:13" ht="12.75">
      <c r="A52" s="1" t="s">
        <v>77</v>
      </c>
      <c r="B52" s="1">
        <v>67678</v>
      </c>
      <c r="C52" s="1">
        <v>85</v>
      </c>
      <c r="D52" s="4" t="s">
        <v>111</v>
      </c>
      <c r="E52" s="1" t="s">
        <v>78</v>
      </c>
      <c r="F52" s="1" t="s">
        <v>191</v>
      </c>
      <c r="G52" s="10">
        <v>43</v>
      </c>
      <c r="H52" s="4">
        <v>69.94</v>
      </c>
      <c r="I52" s="13">
        <v>164.648</v>
      </c>
      <c r="J52" s="52">
        <f t="shared" si="1"/>
        <v>135.413211323992</v>
      </c>
      <c r="K52" s="20">
        <v>32607</v>
      </c>
      <c r="L52" s="20">
        <v>53300</v>
      </c>
      <c r="M52" s="23" t="s">
        <v>41</v>
      </c>
    </row>
    <row r="53" spans="1:13" ht="12.75">
      <c r="A53" s="1" t="s">
        <v>77</v>
      </c>
      <c r="B53" s="1">
        <v>67680</v>
      </c>
      <c r="C53" s="1">
        <v>85</v>
      </c>
      <c r="D53" s="4" t="s">
        <v>111</v>
      </c>
      <c r="E53" s="1" t="s">
        <v>78</v>
      </c>
      <c r="F53" s="1" t="s">
        <v>191</v>
      </c>
      <c r="G53" s="10">
        <v>44</v>
      </c>
      <c r="H53" s="4">
        <v>69.94</v>
      </c>
      <c r="I53" s="13">
        <v>169.091</v>
      </c>
      <c r="J53" s="52">
        <f t="shared" si="1"/>
        <v>141.76579925650557</v>
      </c>
      <c r="K53" s="20">
        <v>32811</v>
      </c>
      <c r="L53" s="20">
        <v>53200</v>
      </c>
      <c r="M53" s="23" t="s">
        <v>41</v>
      </c>
    </row>
    <row r="54" spans="1:13" ht="12.75">
      <c r="A54" s="1" t="s">
        <v>136</v>
      </c>
      <c r="B54" s="1">
        <v>67673</v>
      </c>
      <c r="C54" s="1">
        <v>85</v>
      </c>
      <c r="D54" s="4" t="s">
        <v>111</v>
      </c>
      <c r="E54" s="1">
        <v>1</v>
      </c>
      <c r="F54" s="1" t="s">
        <v>192</v>
      </c>
      <c r="G54" s="10">
        <v>55.28</v>
      </c>
      <c r="H54" s="4">
        <v>69.94</v>
      </c>
      <c r="I54" s="10">
        <v>217</v>
      </c>
      <c r="J54" s="52">
        <f t="shared" si="1"/>
        <v>210.26594223620248</v>
      </c>
      <c r="K54" s="2">
        <v>51426</v>
      </c>
      <c r="L54" s="10">
        <v>91108</v>
      </c>
      <c r="M54" s="10" t="s">
        <v>41</v>
      </c>
    </row>
    <row r="55" spans="1:13" ht="12.75">
      <c r="A55" s="1" t="s">
        <v>136</v>
      </c>
      <c r="B55" s="1">
        <v>67675</v>
      </c>
      <c r="C55" s="1">
        <v>85</v>
      </c>
      <c r="D55" s="4" t="s">
        <v>111</v>
      </c>
      <c r="E55" s="1">
        <v>1</v>
      </c>
      <c r="F55" s="1" t="s">
        <v>192</v>
      </c>
      <c r="G55" s="10">
        <v>62.4</v>
      </c>
      <c r="H55" s="4">
        <v>69.94</v>
      </c>
      <c r="I55" s="10">
        <v>288.9</v>
      </c>
      <c r="J55" s="52">
        <f t="shared" si="1"/>
        <v>313.0683442951101</v>
      </c>
      <c r="K55" s="2">
        <v>51275</v>
      </c>
      <c r="L55" s="10">
        <v>163191</v>
      </c>
      <c r="M55" s="10" t="s">
        <v>38</v>
      </c>
    </row>
    <row r="56" spans="1:13" ht="12.75">
      <c r="A56" s="1" t="s">
        <v>178</v>
      </c>
      <c r="B56" s="1">
        <v>67591</v>
      </c>
      <c r="C56" s="1">
        <v>85</v>
      </c>
      <c r="D56" s="4" t="s">
        <v>111</v>
      </c>
      <c r="E56" s="1" t="s">
        <v>168</v>
      </c>
      <c r="F56" s="1" t="s">
        <v>193</v>
      </c>
      <c r="G56" s="10">
        <v>38.37</v>
      </c>
      <c r="H56" s="4">
        <v>69.94</v>
      </c>
      <c r="I56" s="9">
        <v>149.3</v>
      </c>
      <c r="J56" s="52">
        <f t="shared" si="1"/>
        <v>113.46868744638265</v>
      </c>
      <c r="K56" s="5">
        <v>20990</v>
      </c>
      <c r="L56" s="62">
        <v>39350</v>
      </c>
      <c r="M56" s="10" t="s">
        <v>41</v>
      </c>
    </row>
    <row r="57" spans="1:13" ht="12.75">
      <c r="A57" s="1" t="s">
        <v>178</v>
      </c>
      <c r="B57" s="1">
        <v>67592</v>
      </c>
      <c r="C57" s="1">
        <v>85</v>
      </c>
      <c r="D57" s="4" t="s">
        <v>111</v>
      </c>
      <c r="E57" s="1" t="s">
        <v>168</v>
      </c>
      <c r="F57" s="1" t="s">
        <v>193</v>
      </c>
      <c r="G57" s="10">
        <v>36.62</v>
      </c>
      <c r="H57" s="4">
        <v>69.94</v>
      </c>
      <c r="I57" s="9">
        <v>131.6</v>
      </c>
      <c r="J57" s="52">
        <f t="shared" si="1"/>
        <v>88.16128109808407</v>
      </c>
      <c r="K57" s="5">
        <v>17510</v>
      </c>
      <c r="L57" s="9">
        <v>29200</v>
      </c>
      <c r="M57" s="10" t="s">
        <v>41</v>
      </c>
    </row>
    <row r="58" spans="1:13" ht="12.75">
      <c r="A58" s="1" t="s">
        <v>178</v>
      </c>
      <c r="B58" s="1">
        <v>67606</v>
      </c>
      <c r="C58" s="1">
        <v>85</v>
      </c>
      <c r="D58" s="4" t="s">
        <v>111</v>
      </c>
      <c r="E58" s="1" t="s">
        <v>173</v>
      </c>
      <c r="F58" s="1" t="s">
        <v>194</v>
      </c>
      <c r="G58" s="10">
        <v>38.92</v>
      </c>
      <c r="H58" s="4">
        <v>69.94</v>
      </c>
      <c r="I58" s="9">
        <v>141.4</v>
      </c>
      <c r="J58" s="52">
        <f t="shared" si="1"/>
        <v>102.17329139262226</v>
      </c>
      <c r="K58" s="5">
        <v>18590</v>
      </c>
      <c r="L58" s="62">
        <v>31020</v>
      </c>
      <c r="M58" s="10" t="s">
        <v>41</v>
      </c>
    </row>
    <row r="59" spans="1:13" ht="12.75">
      <c r="A59" s="1" t="s">
        <v>178</v>
      </c>
      <c r="B59" s="1">
        <v>67607</v>
      </c>
      <c r="C59" s="1">
        <v>85</v>
      </c>
      <c r="D59" s="4" t="s">
        <v>111</v>
      </c>
      <c r="E59" s="1" t="s">
        <v>173</v>
      </c>
      <c r="F59" s="1" t="s">
        <v>194</v>
      </c>
      <c r="G59" s="10">
        <v>41.93</v>
      </c>
      <c r="H59" s="4">
        <v>69.94</v>
      </c>
      <c r="I59" s="9">
        <v>152.9</v>
      </c>
      <c r="J59" s="52">
        <f t="shared" si="1"/>
        <v>118.61595653417216</v>
      </c>
      <c r="K59" s="5">
        <v>20500</v>
      </c>
      <c r="L59" s="9">
        <v>34200</v>
      </c>
      <c r="M59" s="10" t="s">
        <v>41</v>
      </c>
    </row>
    <row r="60" spans="1:13" ht="12.75">
      <c r="A60" s="1" t="s">
        <v>115</v>
      </c>
      <c r="B60" s="1">
        <v>67693</v>
      </c>
      <c r="C60" s="4">
        <v>434</v>
      </c>
      <c r="D60" s="4" t="s">
        <v>109</v>
      </c>
      <c r="E60" s="1">
        <v>1</v>
      </c>
      <c r="F60" s="1" t="s">
        <v>185</v>
      </c>
      <c r="G60" s="11">
        <v>52.1</v>
      </c>
      <c r="H60" s="1">
        <v>57.42</v>
      </c>
      <c r="I60" s="9">
        <v>130.98</v>
      </c>
      <c r="J60" s="52">
        <f t="shared" si="1"/>
        <v>128.10867293625913</v>
      </c>
      <c r="K60" s="18">
        <v>20420</v>
      </c>
      <c r="L60" s="18">
        <v>57200</v>
      </c>
      <c r="M60" s="9" t="s">
        <v>41</v>
      </c>
    </row>
    <row r="61" spans="1:13" ht="12.75">
      <c r="A61" s="1" t="s">
        <v>115</v>
      </c>
      <c r="B61" s="1">
        <v>67697</v>
      </c>
      <c r="C61" s="4">
        <v>434</v>
      </c>
      <c r="D61" s="4" t="s">
        <v>109</v>
      </c>
      <c r="E61" s="1">
        <v>1</v>
      </c>
      <c r="F61" s="1" t="s">
        <v>185</v>
      </c>
      <c r="G61" s="11">
        <v>49</v>
      </c>
      <c r="H61" s="1">
        <v>57.42</v>
      </c>
      <c r="I61" s="9">
        <v>116.36</v>
      </c>
      <c r="J61" s="52">
        <f t="shared" si="1"/>
        <v>102.64716126785092</v>
      </c>
      <c r="K61" s="18">
        <v>16550</v>
      </c>
      <c r="L61" s="18">
        <v>44500</v>
      </c>
      <c r="M61" s="9" t="s">
        <v>41</v>
      </c>
    </row>
    <row r="62" spans="1:13" ht="12.75">
      <c r="A62" s="1" t="s">
        <v>115</v>
      </c>
      <c r="B62" s="1">
        <v>67710</v>
      </c>
      <c r="C62" s="1">
        <v>434</v>
      </c>
      <c r="D62" s="4" t="s">
        <v>109</v>
      </c>
      <c r="E62" s="1">
        <v>3</v>
      </c>
      <c r="F62" s="1" t="s">
        <v>186</v>
      </c>
      <c r="G62" s="11">
        <v>43</v>
      </c>
      <c r="H62" s="1">
        <v>57.42</v>
      </c>
      <c r="I62" s="9">
        <v>90.36</v>
      </c>
      <c r="J62" s="52">
        <f t="shared" si="1"/>
        <v>57.36677115987461</v>
      </c>
      <c r="K62" s="53">
        <v>14280</v>
      </c>
      <c r="L62" s="18">
        <v>30000</v>
      </c>
      <c r="M62" s="9" t="s">
        <v>41</v>
      </c>
    </row>
    <row r="63" spans="1:13" ht="12.75">
      <c r="A63" s="1" t="s">
        <v>115</v>
      </c>
      <c r="B63" s="1">
        <v>67714</v>
      </c>
      <c r="C63" s="1">
        <v>434</v>
      </c>
      <c r="D63" s="4" t="s">
        <v>109</v>
      </c>
      <c r="E63" s="1">
        <v>3</v>
      </c>
      <c r="F63" s="1" t="s">
        <v>186</v>
      </c>
      <c r="G63" s="11">
        <v>48.4</v>
      </c>
      <c r="H63" s="1">
        <v>57.42</v>
      </c>
      <c r="I63" s="9">
        <v>100.77</v>
      </c>
      <c r="J63" s="52">
        <f t="shared" si="1"/>
        <v>75.49634273772203</v>
      </c>
      <c r="K63" s="18">
        <v>15220</v>
      </c>
      <c r="L63" s="18">
        <v>33600</v>
      </c>
      <c r="M63" s="9" t="s">
        <v>41</v>
      </c>
    </row>
    <row r="64" spans="1:14" ht="12.75">
      <c r="A64" s="1" t="s">
        <v>35</v>
      </c>
      <c r="B64" s="1">
        <v>67621</v>
      </c>
      <c r="C64" s="1">
        <v>434</v>
      </c>
      <c r="D64" s="4" t="s">
        <v>109</v>
      </c>
      <c r="E64" s="1">
        <v>4</v>
      </c>
      <c r="F64" s="4" t="s">
        <v>187</v>
      </c>
      <c r="G64" s="10">
        <v>50.7</v>
      </c>
      <c r="H64" s="1">
        <v>57.42</v>
      </c>
      <c r="I64" s="10">
        <v>131.6</v>
      </c>
      <c r="J64" s="52">
        <f t="shared" si="1"/>
        <v>129.18843608498779</v>
      </c>
      <c r="K64" s="19">
        <v>14200</v>
      </c>
      <c r="L64" s="19">
        <v>40300</v>
      </c>
      <c r="M64" s="10" t="s">
        <v>41</v>
      </c>
      <c r="N64" s="50" t="s">
        <v>44</v>
      </c>
    </row>
    <row r="65" spans="1:14" ht="12.75">
      <c r="A65" s="1" t="s">
        <v>35</v>
      </c>
      <c r="B65" s="1">
        <v>67628</v>
      </c>
      <c r="C65" s="1">
        <v>434</v>
      </c>
      <c r="D65" s="4" t="s">
        <v>109</v>
      </c>
      <c r="E65" s="1">
        <v>4</v>
      </c>
      <c r="F65" s="4" t="s">
        <v>187</v>
      </c>
      <c r="G65" s="10">
        <v>55.2</v>
      </c>
      <c r="H65" s="1">
        <v>57.42</v>
      </c>
      <c r="I65" s="10">
        <v>138.2</v>
      </c>
      <c r="J65" s="52">
        <f t="shared" si="1"/>
        <v>140.682688958551</v>
      </c>
      <c r="K65" s="19">
        <v>14200</v>
      </c>
      <c r="L65" s="19">
        <v>49500</v>
      </c>
      <c r="M65" s="10" t="s">
        <v>41</v>
      </c>
      <c r="N65" s="50" t="s">
        <v>42</v>
      </c>
    </row>
    <row r="66" spans="1:14" ht="12.75">
      <c r="A66" s="1" t="s">
        <v>35</v>
      </c>
      <c r="B66" s="1">
        <v>67651</v>
      </c>
      <c r="C66" s="1">
        <v>434</v>
      </c>
      <c r="D66" s="4" t="s">
        <v>109</v>
      </c>
      <c r="E66" s="1">
        <v>5</v>
      </c>
      <c r="F66" s="4" t="s">
        <v>188</v>
      </c>
      <c r="G66" s="12">
        <v>48.8</v>
      </c>
      <c r="H66" s="1">
        <v>57.42</v>
      </c>
      <c r="I66" s="10">
        <v>134.4</v>
      </c>
      <c r="J66" s="52">
        <f aca="true" t="shared" si="2" ref="J66:J97">(I66-H66)*100/H66</f>
        <v>134.06478578892373</v>
      </c>
      <c r="K66" s="19">
        <v>18500</v>
      </c>
      <c r="L66" s="19">
        <v>40100</v>
      </c>
      <c r="M66" s="10" t="s">
        <v>41</v>
      </c>
      <c r="N66" s="49" t="s">
        <v>164</v>
      </c>
    </row>
    <row r="67" spans="1:14" ht="12.75">
      <c r="A67" s="1" t="s">
        <v>35</v>
      </c>
      <c r="B67" s="1">
        <v>67660</v>
      </c>
      <c r="C67" s="1">
        <v>434</v>
      </c>
      <c r="D67" s="4" t="s">
        <v>109</v>
      </c>
      <c r="E67" s="1">
        <v>5</v>
      </c>
      <c r="F67" s="4" t="s">
        <v>188</v>
      </c>
      <c r="G67" s="12">
        <v>48.2</v>
      </c>
      <c r="H67" s="1">
        <v>57.42</v>
      </c>
      <c r="I67" s="10">
        <v>105</v>
      </c>
      <c r="J67" s="52">
        <f t="shared" si="2"/>
        <v>82.86311389759665</v>
      </c>
      <c r="K67" s="19">
        <v>14000</v>
      </c>
      <c r="L67" s="19">
        <v>36500</v>
      </c>
      <c r="M67" s="10" t="s">
        <v>41</v>
      </c>
      <c r="N67" s="50" t="s">
        <v>75</v>
      </c>
    </row>
    <row r="68" spans="1:13" ht="12.75">
      <c r="A68" s="1" t="s">
        <v>142</v>
      </c>
      <c r="B68" s="1">
        <v>67798</v>
      </c>
      <c r="C68" s="1">
        <v>434</v>
      </c>
      <c r="D68" s="4" t="s">
        <v>109</v>
      </c>
      <c r="E68" s="1" t="s">
        <v>143</v>
      </c>
      <c r="F68" s="1" t="s">
        <v>189</v>
      </c>
      <c r="G68" s="10">
        <v>41.46</v>
      </c>
      <c r="H68" s="1">
        <v>57.42</v>
      </c>
      <c r="I68" s="10">
        <v>91.19</v>
      </c>
      <c r="J68" s="52">
        <f t="shared" si="2"/>
        <v>58.812260536398455</v>
      </c>
      <c r="K68" s="2">
        <v>13332</v>
      </c>
      <c r="L68" s="10">
        <v>24766</v>
      </c>
      <c r="M68" s="10" t="s">
        <v>41</v>
      </c>
    </row>
    <row r="69" spans="1:13" ht="12.75">
      <c r="A69" s="1" t="s">
        <v>142</v>
      </c>
      <c r="B69" s="1">
        <v>67803</v>
      </c>
      <c r="C69" s="1">
        <v>434</v>
      </c>
      <c r="D69" s="4" t="s">
        <v>109</v>
      </c>
      <c r="E69" s="1" t="s">
        <v>143</v>
      </c>
      <c r="F69" s="1" t="s">
        <v>189</v>
      </c>
      <c r="G69" s="10">
        <v>48.87</v>
      </c>
      <c r="H69" s="1">
        <v>57.42</v>
      </c>
      <c r="I69" s="10">
        <v>113.2</v>
      </c>
      <c r="J69" s="52">
        <f t="shared" si="2"/>
        <v>97.1438523162661</v>
      </c>
      <c r="K69" s="2">
        <v>15514</v>
      </c>
      <c r="L69" s="10">
        <v>42526</v>
      </c>
      <c r="M69" s="10" t="s">
        <v>41</v>
      </c>
    </row>
    <row r="70" spans="1:14" ht="12.75">
      <c r="A70" s="1" t="s">
        <v>116</v>
      </c>
      <c r="B70" s="32">
        <v>67638</v>
      </c>
      <c r="C70" s="1">
        <v>434</v>
      </c>
      <c r="D70" s="4" t="s">
        <v>109</v>
      </c>
      <c r="E70" s="1" t="s">
        <v>117</v>
      </c>
      <c r="F70" s="1" t="s">
        <v>190</v>
      </c>
      <c r="G70" s="44">
        <v>49.42</v>
      </c>
      <c r="H70" s="1">
        <v>57.42</v>
      </c>
      <c r="I70" s="45">
        <v>115.95</v>
      </c>
      <c r="J70" s="52">
        <f t="shared" si="2"/>
        <v>101.93312434691745</v>
      </c>
      <c r="K70" s="46">
        <v>15564</v>
      </c>
      <c r="L70" s="46">
        <v>43343</v>
      </c>
      <c r="M70" s="48" t="s">
        <v>41</v>
      </c>
      <c r="N70" s="36"/>
    </row>
    <row r="71" spans="1:14" ht="12.75">
      <c r="A71" s="1" t="s">
        <v>116</v>
      </c>
      <c r="B71" s="32">
        <v>67639</v>
      </c>
      <c r="C71" s="1">
        <v>434</v>
      </c>
      <c r="D71" s="4" t="s">
        <v>109</v>
      </c>
      <c r="E71" s="1" t="s">
        <v>117</v>
      </c>
      <c r="F71" s="1" t="s">
        <v>190</v>
      </c>
      <c r="G71" s="44">
        <v>48.97</v>
      </c>
      <c r="H71" s="1">
        <v>57.42</v>
      </c>
      <c r="I71" s="45">
        <v>113.61</v>
      </c>
      <c r="J71" s="52">
        <f t="shared" si="2"/>
        <v>97.85788923719957</v>
      </c>
      <c r="K71" s="46">
        <v>16283</v>
      </c>
      <c r="L71" s="46">
        <v>42917</v>
      </c>
      <c r="M71" s="48" t="s">
        <v>41</v>
      </c>
      <c r="N71" s="36"/>
    </row>
    <row r="72" spans="1:13" ht="12.75">
      <c r="A72" s="1" t="s">
        <v>77</v>
      </c>
      <c r="B72" s="1">
        <v>67681</v>
      </c>
      <c r="C72" s="1">
        <v>434</v>
      </c>
      <c r="D72" s="4" t="s">
        <v>109</v>
      </c>
      <c r="E72" s="1" t="s">
        <v>78</v>
      </c>
      <c r="F72" s="1" t="s">
        <v>191</v>
      </c>
      <c r="G72" s="10">
        <v>54</v>
      </c>
      <c r="H72" s="1">
        <v>57.42</v>
      </c>
      <c r="I72" s="13">
        <v>118.69</v>
      </c>
      <c r="J72" s="52">
        <f t="shared" si="2"/>
        <v>106.70498084291188</v>
      </c>
      <c r="K72" s="20">
        <v>24001</v>
      </c>
      <c r="L72" s="20">
        <v>52200</v>
      </c>
      <c r="M72" s="23" t="s">
        <v>41</v>
      </c>
    </row>
    <row r="73" spans="1:13" ht="12.75">
      <c r="A73" s="1" t="s">
        <v>77</v>
      </c>
      <c r="B73" s="1">
        <v>67685</v>
      </c>
      <c r="C73" s="1">
        <v>434</v>
      </c>
      <c r="D73" s="4" t="s">
        <v>109</v>
      </c>
      <c r="E73" s="1" t="s">
        <v>78</v>
      </c>
      <c r="F73" s="1" t="s">
        <v>191</v>
      </c>
      <c r="G73" s="10">
        <v>51</v>
      </c>
      <c r="H73" s="1">
        <v>57.42</v>
      </c>
      <c r="I73" s="13">
        <v>114.3</v>
      </c>
      <c r="J73" s="52">
        <f t="shared" si="2"/>
        <v>99.05956112852664</v>
      </c>
      <c r="K73" s="20">
        <v>18799</v>
      </c>
      <c r="L73" s="20">
        <v>39400</v>
      </c>
      <c r="M73" s="23" t="s">
        <v>41</v>
      </c>
    </row>
    <row r="74" spans="1:13" ht="12.75">
      <c r="A74" s="1" t="s">
        <v>136</v>
      </c>
      <c r="B74" s="1">
        <v>67666</v>
      </c>
      <c r="C74" s="1">
        <v>434</v>
      </c>
      <c r="D74" s="4" t="s">
        <v>109</v>
      </c>
      <c r="E74" s="1">
        <v>1</v>
      </c>
      <c r="F74" s="1" t="s">
        <v>192</v>
      </c>
      <c r="G74" s="10">
        <v>48.15</v>
      </c>
      <c r="H74" s="1">
        <v>57.42</v>
      </c>
      <c r="I74" s="10">
        <v>102.1</v>
      </c>
      <c r="J74" s="52">
        <f t="shared" si="2"/>
        <v>77.81260884709158</v>
      </c>
      <c r="K74" s="2">
        <v>15103</v>
      </c>
      <c r="L74" s="10">
        <v>36376</v>
      </c>
      <c r="M74" s="10" t="s">
        <v>41</v>
      </c>
    </row>
    <row r="75" spans="1:13" ht="12.75">
      <c r="A75" s="1" t="s">
        <v>178</v>
      </c>
      <c r="B75" s="1">
        <v>67594</v>
      </c>
      <c r="C75" s="1">
        <v>434</v>
      </c>
      <c r="D75" s="4" t="s">
        <v>109</v>
      </c>
      <c r="E75" s="1" t="s">
        <v>168</v>
      </c>
      <c r="F75" s="1" t="s">
        <v>193</v>
      </c>
      <c r="G75" s="10">
        <v>45.95</v>
      </c>
      <c r="H75" s="1">
        <v>57.42</v>
      </c>
      <c r="I75" s="9">
        <v>102.1</v>
      </c>
      <c r="J75" s="52">
        <f t="shared" si="2"/>
        <v>77.81260884709158</v>
      </c>
      <c r="K75" s="5">
        <v>15160</v>
      </c>
      <c r="L75" s="9">
        <v>35100</v>
      </c>
      <c r="M75" s="10" t="s">
        <v>41</v>
      </c>
    </row>
    <row r="76" spans="1:13" ht="12.75">
      <c r="A76" s="1" t="s">
        <v>178</v>
      </c>
      <c r="B76" s="1">
        <v>67599</v>
      </c>
      <c r="C76" s="1">
        <v>434</v>
      </c>
      <c r="D76" s="4" t="s">
        <v>109</v>
      </c>
      <c r="E76" s="1" t="s">
        <v>168</v>
      </c>
      <c r="F76" s="1" t="s">
        <v>193</v>
      </c>
      <c r="G76" s="41">
        <v>41.8</v>
      </c>
      <c r="H76" s="1">
        <v>57.42</v>
      </c>
      <c r="I76" s="9">
        <v>89.39</v>
      </c>
      <c r="J76" s="52">
        <f t="shared" si="2"/>
        <v>55.67746429815395</v>
      </c>
      <c r="K76" s="5">
        <v>13570</v>
      </c>
      <c r="L76" s="9">
        <v>28400</v>
      </c>
      <c r="M76" s="10" t="s">
        <v>41</v>
      </c>
    </row>
    <row r="77" spans="1:13" ht="12.75">
      <c r="A77" s="1" t="s">
        <v>178</v>
      </c>
      <c r="B77" s="1">
        <v>67609</v>
      </c>
      <c r="C77" s="1">
        <v>434</v>
      </c>
      <c r="D77" s="4" t="s">
        <v>109</v>
      </c>
      <c r="E77" s="1" t="s">
        <v>173</v>
      </c>
      <c r="F77" s="1" t="s">
        <v>194</v>
      </c>
      <c r="G77" s="10">
        <v>49.14</v>
      </c>
      <c r="H77" s="1">
        <v>57.42</v>
      </c>
      <c r="I77" s="9">
        <v>107.7</v>
      </c>
      <c r="J77" s="52">
        <f t="shared" si="2"/>
        <v>87.56530825496343</v>
      </c>
      <c r="K77" s="5">
        <v>13940</v>
      </c>
      <c r="L77" s="9">
        <v>34500</v>
      </c>
      <c r="M77" s="10" t="s">
        <v>41</v>
      </c>
    </row>
    <row r="78" spans="1:14" ht="12.75">
      <c r="A78" s="1" t="s">
        <v>178</v>
      </c>
      <c r="B78" s="1">
        <v>67616</v>
      </c>
      <c r="C78" s="1">
        <v>434</v>
      </c>
      <c r="D78" s="4" t="s">
        <v>109</v>
      </c>
      <c r="E78" s="1" t="s">
        <v>173</v>
      </c>
      <c r="F78" s="1" t="s">
        <v>194</v>
      </c>
      <c r="G78" s="10">
        <v>43.58</v>
      </c>
      <c r="H78" s="1">
        <v>57.42</v>
      </c>
      <c r="I78" s="9">
        <v>92.37</v>
      </c>
      <c r="J78" s="52">
        <f t="shared" si="2"/>
        <v>60.86729362591432</v>
      </c>
      <c r="K78" s="5">
        <v>14570</v>
      </c>
      <c r="L78" s="9">
        <v>28000</v>
      </c>
      <c r="M78" s="10" t="s">
        <v>41</v>
      </c>
      <c r="N78" s="49"/>
    </row>
    <row r="79" spans="1:14" ht="12.75">
      <c r="A79" s="1" t="s">
        <v>115</v>
      </c>
      <c r="B79" s="1">
        <v>67690</v>
      </c>
      <c r="C79" s="4">
        <v>435</v>
      </c>
      <c r="D79" s="4" t="s">
        <v>110</v>
      </c>
      <c r="E79" s="1">
        <v>1</v>
      </c>
      <c r="F79" s="1" t="s">
        <v>185</v>
      </c>
      <c r="G79" s="11">
        <v>53.7</v>
      </c>
      <c r="H79" s="4">
        <v>46.36</v>
      </c>
      <c r="I79" s="26">
        <v>141.2</v>
      </c>
      <c r="J79" s="52">
        <f t="shared" si="2"/>
        <v>204.57290767903362</v>
      </c>
      <c r="K79" s="18">
        <v>26180</v>
      </c>
      <c r="L79" s="18">
        <v>84870</v>
      </c>
      <c r="M79" s="9" t="s">
        <v>41</v>
      </c>
      <c r="N79" s="49"/>
    </row>
    <row r="80" spans="1:13" ht="12.75">
      <c r="A80" s="1" t="s">
        <v>115</v>
      </c>
      <c r="B80" s="1">
        <v>67701</v>
      </c>
      <c r="C80" s="4">
        <v>435</v>
      </c>
      <c r="D80" s="4" t="s">
        <v>110</v>
      </c>
      <c r="E80" s="1">
        <v>1</v>
      </c>
      <c r="F80" s="1" t="s">
        <v>185</v>
      </c>
      <c r="G80" s="11">
        <v>54.7</v>
      </c>
      <c r="H80" s="4">
        <v>46.36</v>
      </c>
      <c r="I80" s="9">
        <v>159.64</v>
      </c>
      <c r="J80" s="52">
        <f t="shared" si="2"/>
        <v>244.34857635893007</v>
      </c>
      <c r="K80" s="18">
        <v>31863</v>
      </c>
      <c r="L80" s="18">
        <v>114700</v>
      </c>
      <c r="M80" s="9" t="s">
        <v>38</v>
      </c>
    </row>
    <row r="81" spans="1:13" ht="12.75">
      <c r="A81" s="1" t="s">
        <v>115</v>
      </c>
      <c r="B81" s="1">
        <v>67713</v>
      </c>
      <c r="C81" s="1">
        <v>435</v>
      </c>
      <c r="D81" s="4" t="s">
        <v>110</v>
      </c>
      <c r="E81" s="1">
        <v>3</v>
      </c>
      <c r="F81" s="1" t="s">
        <v>186</v>
      </c>
      <c r="G81" s="11">
        <v>38.1</v>
      </c>
      <c r="H81" s="4">
        <v>46.36</v>
      </c>
      <c r="I81" s="9">
        <v>140.35</v>
      </c>
      <c r="J81" s="52">
        <f t="shared" si="2"/>
        <v>202.73943054357204</v>
      </c>
      <c r="K81" s="18">
        <v>27260</v>
      </c>
      <c r="L81" s="18">
        <v>84500</v>
      </c>
      <c r="M81" s="9" t="s">
        <v>41</v>
      </c>
    </row>
    <row r="82" spans="1:13" ht="12.75">
      <c r="A82" s="1" t="s">
        <v>115</v>
      </c>
      <c r="B82" s="1">
        <v>67717</v>
      </c>
      <c r="C82" s="1">
        <v>435</v>
      </c>
      <c r="D82" s="4" t="s">
        <v>110</v>
      </c>
      <c r="E82" s="1">
        <v>3</v>
      </c>
      <c r="F82" s="1" t="s">
        <v>186</v>
      </c>
      <c r="G82" s="11">
        <v>30.5</v>
      </c>
      <c r="H82" s="4">
        <v>46.36</v>
      </c>
      <c r="I82" s="9">
        <v>136.13</v>
      </c>
      <c r="J82" s="52">
        <f t="shared" si="2"/>
        <v>193.6367558239862</v>
      </c>
      <c r="K82" s="18">
        <v>25620</v>
      </c>
      <c r="L82" s="18">
        <v>78000</v>
      </c>
      <c r="M82" s="9" t="s">
        <v>41</v>
      </c>
    </row>
    <row r="83" spans="1:14" ht="12.75">
      <c r="A83" s="1" t="s">
        <v>35</v>
      </c>
      <c r="B83" s="1">
        <v>67630</v>
      </c>
      <c r="C83" s="1">
        <v>435</v>
      </c>
      <c r="D83" s="4" t="s">
        <v>110</v>
      </c>
      <c r="E83" s="1">
        <v>4</v>
      </c>
      <c r="F83" s="4" t="s">
        <v>187</v>
      </c>
      <c r="G83" s="10">
        <v>55.6</v>
      </c>
      <c r="H83" s="1">
        <v>46.36</v>
      </c>
      <c r="I83" s="10">
        <v>159.4</v>
      </c>
      <c r="J83" s="52">
        <f t="shared" si="2"/>
        <v>243.83088869715272</v>
      </c>
      <c r="K83" s="19">
        <v>25800</v>
      </c>
      <c r="L83" s="19">
        <v>95900</v>
      </c>
      <c r="M83" s="9" t="s">
        <v>38</v>
      </c>
      <c r="N83" s="50" t="s">
        <v>44</v>
      </c>
    </row>
    <row r="84" spans="1:14" ht="12.75">
      <c r="A84" s="4" t="s">
        <v>35</v>
      </c>
      <c r="B84" s="4">
        <v>67631</v>
      </c>
      <c r="C84" s="4">
        <v>435</v>
      </c>
      <c r="D84" s="4" t="s">
        <v>110</v>
      </c>
      <c r="E84" s="4">
        <v>4</v>
      </c>
      <c r="F84" s="4" t="s">
        <v>187</v>
      </c>
      <c r="G84" s="9">
        <v>55.4</v>
      </c>
      <c r="H84" s="4">
        <v>46.36</v>
      </c>
      <c r="I84" s="9">
        <v>171.1</v>
      </c>
      <c r="J84" s="52">
        <f t="shared" si="2"/>
        <v>269.0681622088007</v>
      </c>
      <c r="K84" s="18">
        <v>23700</v>
      </c>
      <c r="L84" s="18">
        <v>123000</v>
      </c>
      <c r="M84" s="9" t="s">
        <v>38</v>
      </c>
      <c r="N84" s="50" t="s">
        <v>39</v>
      </c>
    </row>
    <row r="85" spans="1:14" ht="12.75">
      <c r="A85" s="4" t="s">
        <v>35</v>
      </c>
      <c r="B85" s="4">
        <v>67649</v>
      </c>
      <c r="C85" s="4">
        <v>435</v>
      </c>
      <c r="D85" s="4" t="s">
        <v>110</v>
      </c>
      <c r="E85" s="4">
        <v>5</v>
      </c>
      <c r="F85" s="4" t="s">
        <v>188</v>
      </c>
      <c r="G85" s="11">
        <v>53.3</v>
      </c>
      <c r="H85" s="4">
        <v>46.36</v>
      </c>
      <c r="I85" s="9">
        <v>136</v>
      </c>
      <c r="J85" s="52">
        <f t="shared" si="2"/>
        <v>193.35634167385678</v>
      </c>
      <c r="K85" s="18">
        <v>19300</v>
      </c>
      <c r="L85" s="18">
        <v>102300</v>
      </c>
      <c r="M85" s="9" t="s">
        <v>38</v>
      </c>
      <c r="N85" s="50" t="s">
        <v>39</v>
      </c>
    </row>
    <row r="86" spans="1:14" ht="12.75">
      <c r="A86" s="4" t="s">
        <v>35</v>
      </c>
      <c r="B86" s="4">
        <v>67659</v>
      </c>
      <c r="C86" s="4">
        <v>435</v>
      </c>
      <c r="D86" s="4" t="s">
        <v>110</v>
      </c>
      <c r="E86" s="4">
        <v>5</v>
      </c>
      <c r="F86" s="4" t="s">
        <v>188</v>
      </c>
      <c r="G86" s="11">
        <v>58.1</v>
      </c>
      <c r="H86" s="4">
        <v>46.36</v>
      </c>
      <c r="I86" s="9">
        <v>188.5</v>
      </c>
      <c r="J86" s="52">
        <f t="shared" si="2"/>
        <v>306.60051768766175</v>
      </c>
      <c r="K86" s="18">
        <v>24300</v>
      </c>
      <c r="L86" s="18">
        <v>138800</v>
      </c>
      <c r="M86" s="9" t="s">
        <v>38</v>
      </c>
      <c r="N86" s="50" t="s">
        <v>42</v>
      </c>
    </row>
    <row r="87" spans="1:13" ht="12.75">
      <c r="A87" s="1" t="s">
        <v>142</v>
      </c>
      <c r="B87" s="1">
        <v>67791</v>
      </c>
      <c r="C87" s="1">
        <v>435</v>
      </c>
      <c r="D87" s="4" t="s">
        <v>110</v>
      </c>
      <c r="E87" s="1" t="s">
        <v>143</v>
      </c>
      <c r="F87" s="1" t="s">
        <v>189</v>
      </c>
      <c r="G87" s="10">
        <v>46.65</v>
      </c>
      <c r="H87" s="4">
        <v>46.36</v>
      </c>
      <c r="I87" s="10">
        <v>110.3</v>
      </c>
      <c r="J87" s="52">
        <f t="shared" si="2"/>
        <v>137.92062122519414</v>
      </c>
      <c r="K87" s="2">
        <v>13102</v>
      </c>
      <c r="L87" s="10">
        <v>62192</v>
      </c>
      <c r="M87" s="10" t="s">
        <v>41</v>
      </c>
    </row>
    <row r="88" spans="1:14" ht="12.75">
      <c r="A88" s="1" t="s">
        <v>116</v>
      </c>
      <c r="B88" s="32">
        <v>67633</v>
      </c>
      <c r="C88" s="1">
        <v>435</v>
      </c>
      <c r="D88" s="4" t="s">
        <v>110</v>
      </c>
      <c r="E88" s="1" t="s">
        <v>117</v>
      </c>
      <c r="F88" s="1" t="s">
        <v>190</v>
      </c>
      <c r="G88" s="44">
        <v>52.78</v>
      </c>
      <c r="H88" s="4">
        <v>46.36</v>
      </c>
      <c r="I88" s="45">
        <v>152.44</v>
      </c>
      <c r="J88" s="52">
        <f t="shared" si="2"/>
        <v>228.8179465056083</v>
      </c>
      <c r="K88" s="46">
        <v>22716</v>
      </c>
      <c r="L88" s="46">
        <v>87737</v>
      </c>
      <c r="M88" s="48" t="s">
        <v>121</v>
      </c>
      <c r="N88" s="36"/>
    </row>
    <row r="89" spans="1:14" ht="12.75">
      <c r="A89" s="1" t="s">
        <v>116</v>
      </c>
      <c r="B89" s="32">
        <v>67643</v>
      </c>
      <c r="C89" s="1">
        <v>435</v>
      </c>
      <c r="D89" s="4" t="s">
        <v>110</v>
      </c>
      <c r="E89" s="1" t="s">
        <v>117</v>
      </c>
      <c r="F89" s="1" t="s">
        <v>190</v>
      </c>
      <c r="G89" s="44">
        <v>52.16</v>
      </c>
      <c r="H89" s="4">
        <v>46.36</v>
      </c>
      <c r="I89" s="45">
        <v>148.45</v>
      </c>
      <c r="J89" s="52">
        <f t="shared" si="2"/>
        <v>220.21138912855906</v>
      </c>
      <c r="K89" s="46">
        <v>20412</v>
      </c>
      <c r="L89" s="46">
        <v>78652</v>
      </c>
      <c r="M89" s="48" t="s">
        <v>41</v>
      </c>
      <c r="N89" s="36"/>
    </row>
    <row r="90" spans="1:13" ht="12.75">
      <c r="A90" s="1" t="s">
        <v>77</v>
      </c>
      <c r="B90" s="1">
        <v>67677</v>
      </c>
      <c r="C90" s="1">
        <v>435</v>
      </c>
      <c r="D90" s="4" t="s">
        <v>110</v>
      </c>
      <c r="E90" s="1" t="s">
        <v>78</v>
      </c>
      <c r="F90" s="1" t="s">
        <v>191</v>
      </c>
      <c r="G90" s="10">
        <v>54</v>
      </c>
      <c r="H90" s="4">
        <v>46.36</v>
      </c>
      <c r="I90" s="13">
        <v>155.754</v>
      </c>
      <c r="J90" s="52">
        <f t="shared" si="2"/>
        <v>235.96635030198448</v>
      </c>
      <c r="K90" s="20">
        <v>30401</v>
      </c>
      <c r="L90" s="20">
        <v>136000</v>
      </c>
      <c r="M90" s="22" t="s">
        <v>59</v>
      </c>
    </row>
    <row r="91" spans="1:13" ht="12.75">
      <c r="A91" s="1" t="s">
        <v>77</v>
      </c>
      <c r="B91" s="1">
        <v>67689</v>
      </c>
      <c r="C91" s="1">
        <v>435</v>
      </c>
      <c r="D91" s="4" t="s">
        <v>110</v>
      </c>
      <c r="E91" s="1" t="s">
        <v>78</v>
      </c>
      <c r="F91" s="1" t="s">
        <v>191</v>
      </c>
      <c r="G91" s="10">
        <v>48</v>
      </c>
      <c r="H91" s="4">
        <v>46.36</v>
      </c>
      <c r="I91" s="13">
        <v>115.332</v>
      </c>
      <c r="J91" s="52">
        <f t="shared" si="2"/>
        <v>148.77480586712684</v>
      </c>
      <c r="K91" s="20">
        <v>21817</v>
      </c>
      <c r="L91" s="20">
        <v>61200</v>
      </c>
      <c r="M91" s="23" t="s">
        <v>41</v>
      </c>
    </row>
    <row r="92" spans="1:13" ht="12.75">
      <c r="A92" s="1" t="s">
        <v>136</v>
      </c>
      <c r="B92" s="1">
        <v>67663</v>
      </c>
      <c r="C92" s="1">
        <v>435</v>
      </c>
      <c r="D92" s="4" t="s">
        <v>110</v>
      </c>
      <c r="E92" s="1">
        <v>1</v>
      </c>
      <c r="F92" s="1" t="s">
        <v>192</v>
      </c>
      <c r="G92" s="10">
        <v>53.35</v>
      </c>
      <c r="H92" s="4">
        <v>46.36</v>
      </c>
      <c r="I92" s="10">
        <v>154.2</v>
      </c>
      <c r="J92" s="52">
        <f t="shared" si="2"/>
        <v>232.61432269197581</v>
      </c>
      <c r="K92" s="2">
        <v>15460</v>
      </c>
      <c r="L92" s="10">
        <v>107864</v>
      </c>
      <c r="M92" s="10" t="s">
        <v>38</v>
      </c>
    </row>
    <row r="93" spans="1:13" ht="12.75">
      <c r="A93" s="1" t="s">
        <v>136</v>
      </c>
      <c r="B93" s="1">
        <v>67674</v>
      </c>
      <c r="C93" s="1">
        <v>435</v>
      </c>
      <c r="D93" s="4" t="s">
        <v>110</v>
      </c>
      <c r="E93" s="1">
        <v>1</v>
      </c>
      <c r="F93" s="1" t="s">
        <v>192</v>
      </c>
      <c r="G93" s="10">
        <v>58.51</v>
      </c>
      <c r="H93" s="4">
        <v>46.36</v>
      </c>
      <c r="I93" s="10">
        <v>174</v>
      </c>
      <c r="J93" s="52">
        <f t="shared" si="2"/>
        <v>275.32355478861086</v>
      </c>
      <c r="K93" s="2">
        <v>23002</v>
      </c>
      <c r="L93" s="10">
        <v>170058</v>
      </c>
      <c r="M93" s="10" t="s">
        <v>59</v>
      </c>
    </row>
    <row r="94" spans="1:13" ht="12.75">
      <c r="A94" s="1" t="s">
        <v>178</v>
      </c>
      <c r="B94" s="1">
        <v>67595</v>
      </c>
      <c r="C94" s="1">
        <v>435</v>
      </c>
      <c r="D94" s="4" t="s">
        <v>110</v>
      </c>
      <c r="E94" s="1" t="s">
        <v>168</v>
      </c>
      <c r="F94" s="1" t="s">
        <v>193</v>
      </c>
      <c r="G94" s="10">
        <v>44.78</v>
      </c>
      <c r="H94" s="4">
        <v>46.36</v>
      </c>
      <c r="I94" s="9">
        <v>117.9</v>
      </c>
      <c r="J94" s="52">
        <f t="shared" si="2"/>
        <v>154.31406384814497</v>
      </c>
      <c r="K94" s="5">
        <v>17220</v>
      </c>
      <c r="L94" s="9">
        <v>54590</v>
      </c>
      <c r="M94" s="10" t="s">
        <v>41</v>
      </c>
    </row>
    <row r="95" spans="1:13" ht="12.75">
      <c r="A95" s="1" t="s">
        <v>178</v>
      </c>
      <c r="B95" s="1">
        <v>67597</v>
      </c>
      <c r="C95" s="1">
        <v>435</v>
      </c>
      <c r="D95" s="4" t="s">
        <v>110</v>
      </c>
      <c r="E95" s="1" t="s">
        <v>168</v>
      </c>
      <c r="F95" s="1" t="s">
        <v>193</v>
      </c>
      <c r="G95" s="10">
        <v>43.68</v>
      </c>
      <c r="H95" s="4">
        <v>46.36</v>
      </c>
      <c r="I95" s="9">
        <v>121.1</v>
      </c>
      <c r="J95" s="52">
        <f t="shared" si="2"/>
        <v>161.21656600517687</v>
      </c>
      <c r="K95" s="5">
        <v>14630</v>
      </c>
      <c r="L95" s="9">
        <v>50420</v>
      </c>
      <c r="M95" s="10" t="s">
        <v>41</v>
      </c>
    </row>
    <row r="96" spans="1:13" ht="12.75">
      <c r="A96" s="1" t="s">
        <v>178</v>
      </c>
      <c r="B96" s="1">
        <v>67615</v>
      </c>
      <c r="C96" s="1">
        <v>435</v>
      </c>
      <c r="D96" s="4" t="s">
        <v>110</v>
      </c>
      <c r="E96" s="1" t="s">
        <v>173</v>
      </c>
      <c r="F96" s="1" t="s">
        <v>194</v>
      </c>
      <c r="G96" s="10">
        <v>45.15</v>
      </c>
      <c r="H96" s="4">
        <v>46.36</v>
      </c>
      <c r="I96" s="9">
        <v>112.9</v>
      </c>
      <c r="J96" s="52">
        <f t="shared" si="2"/>
        <v>143.5289042277826</v>
      </c>
      <c r="K96" s="5">
        <v>15800</v>
      </c>
      <c r="L96" s="9">
        <v>40600</v>
      </c>
      <c r="M96" s="10" t="s">
        <v>41</v>
      </c>
    </row>
    <row r="97" spans="1:13" ht="12.75">
      <c r="A97" s="1" t="s">
        <v>178</v>
      </c>
      <c r="B97" s="1">
        <v>68595</v>
      </c>
      <c r="C97" s="1">
        <v>435</v>
      </c>
      <c r="D97" s="4" t="s">
        <v>110</v>
      </c>
      <c r="E97" s="1" t="s">
        <v>173</v>
      </c>
      <c r="F97" s="1" t="s">
        <v>194</v>
      </c>
      <c r="G97" s="41">
        <v>48.5</v>
      </c>
      <c r="H97" s="4">
        <v>46.36</v>
      </c>
      <c r="I97" s="11">
        <v>122</v>
      </c>
      <c r="J97" s="52">
        <f t="shared" si="2"/>
        <v>163.1578947368421</v>
      </c>
      <c r="K97" s="5">
        <v>18750</v>
      </c>
      <c r="L97" s="9">
        <v>62300</v>
      </c>
      <c r="M97" s="10" t="s">
        <v>41</v>
      </c>
    </row>
    <row r="98" spans="1:13" ht="12.75">
      <c r="A98" s="1" t="s">
        <v>115</v>
      </c>
      <c r="B98" s="1">
        <v>67692</v>
      </c>
      <c r="C98" s="4">
        <v>438</v>
      </c>
      <c r="D98" s="4" t="s">
        <v>110</v>
      </c>
      <c r="E98" s="1">
        <v>1</v>
      </c>
      <c r="F98" s="1" t="s">
        <v>185</v>
      </c>
      <c r="G98" s="11">
        <v>46.6</v>
      </c>
      <c r="H98" s="4">
        <v>48.83</v>
      </c>
      <c r="I98" s="26">
        <v>117.28</v>
      </c>
      <c r="J98" s="52">
        <f aca="true" t="shared" si="3" ref="J98:J129">(I98-H98)*100/H98</f>
        <v>140.18021707966415</v>
      </c>
      <c r="K98" s="18">
        <v>11300</v>
      </c>
      <c r="L98" s="18">
        <v>31400</v>
      </c>
      <c r="M98" s="9" t="s">
        <v>41</v>
      </c>
    </row>
    <row r="99" spans="1:13" ht="12.75">
      <c r="A99" s="1" t="s">
        <v>115</v>
      </c>
      <c r="B99" s="1">
        <v>67702</v>
      </c>
      <c r="C99" s="4">
        <v>438</v>
      </c>
      <c r="D99" s="4" t="s">
        <v>110</v>
      </c>
      <c r="E99" s="1">
        <v>1</v>
      </c>
      <c r="F99" s="1" t="s">
        <v>185</v>
      </c>
      <c r="G99" s="11">
        <v>42.3</v>
      </c>
      <c r="H99" s="4">
        <v>48.83</v>
      </c>
      <c r="I99" s="9">
        <v>109.56</v>
      </c>
      <c r="J99" s="52">
        <f t="shared" si="3"/>
        <v>124.37026418185542</v>
      </c>
      <c r="K99" s="18">
        <v>12040</v>
      </c>
      <c r="L99" s="18">
        <v>28000</v>
      </c>
      <c r="M99" s="9" t="s">
        <v>41</v>
      </c>
    </row>
    <row r="100" spans="1:13" ht="12.75">
      <c r="A100" s="1" t="s">
        <v>115</v>
      </c>
      <c r="B100" s="1">
        <v>67711</v>
      </c>
      <c r="C100" s="1">
        <v>438</v>
      </c>
      <c r="D100" s="4" t="s">
        <v>110</v>
      </c>
      <c r="E100" s="1">
        <v>3</v>
      </c>
      <c r="F100" s="1" t="s">
        <v>186</v>
      </c>
      <c r="G100" s="11">
        <v>46.7</v>
      </c>
      <c r="H100" s="4">
        <v>48.83</v>
      </c>
      <c r="I100" s="26">
        <v>115.7</v>
      </c>
      <c r="J100" s="52">
        <f t="shared" si="3"/>
        <v>136.9445013311489</v>
      </c>
      <c r="K100" s="53">
        <v>11780</v>
      </c>
      <c r="L100" s="18">
        <v>29900</v>
      </c>
      <c r="M100" s="9" t="s">
        <v>41</v>
      </c>
    </row>
    <row r="101" spans="1:13" ht="12.75">
      <c r="A101" s="1" t="s">
        <v>115</v>
      </c>
      <c r="B101" s="1">
        <v>67716</v>
      </c>
      <c r="C101" s="1">
        <v>438</v>
      </c>
      <c r="D101" s="4" t="s">
        <v>110</v>
      </c>
      <c r="E101" s="1">
        <v>3</v>
      </c>
      <c r="F101" s="1" t="s">
        <v>186</v>
      </c>
      <c r="G101" s="11">
        <v>45.3</v>
      </c>
      <c r="H101" s="4">
        <v>48.83</v>
      </c>
      <c r="I101" s="9">
        <v>99.51</v>
      </c>
      <c r="J101" s="52">
        <f t="shared" si="3"/>
        <v>103.78865451566662</v>
      </c>
      <c r="K101" s="18">
        <v>10320</v>
      </c>
      <c r="L101" s="18">
        <v>22400</v>
      </c>
      <c r="M101" s="9" t="s">
        <v>41</v>
      </c>
    </row>
    <row r="102" spans="1:14" ht="12.75">
      <c r="A102" s="1" t="s">
        <v>35</v>
      </c>
      <c r="B102" s="1">
        <v>67622</v>
      </c>
      <c r="C102" s="1">
        <v>438</v>
      </c>
      <c r="D102" s="4" t="s">
        <v>110</v>
      </c>
      <c r="E102" s="1">
        <v>4</v>
      </c>
      <c r="F102" s="4" t="s">
        <v>187</v>
      </c>
      <c r="G102" s="10">
        <v>43.4</v>
      </c>
      <c r="H102" s="4">
        <v>48.83</v>
      </c>
      <c r="I102" s="10">
        <v>113.8</v>
      </c>
      <c r="J102" s="52">
        <f t="shared" si="3"/>
        <v>133.0534507474913</v>
      </c>
      <c r="K102" s="19">
        <v>10500</v>
      </c>
      <c r="L102" s="19">
        <v>26400</v>
      </c>
      <c r="M102" s="10" t="s">
        <v>41</v>
      </c>
      <c r="N102" s="50" t="s">
        <v>46</v>
      </c>
    </row>
    <row r="103" spans="1:14" ht="12.75">
      <c r="A103" s="1" t="s">
        <v>35</v>
      </c>
      <c r="B103" s="1">
        <v>67625</v>
      </c>
      <c r="C103" s="1">
        <v>438</v>
      </c>
      <c r="D103" s="4" t="s">
        <v>110</v>
      </c>
      <c r="E103" s="1">
        <v>4</v>
      </c>
      <c r="F103" s="4" t="s">
        <v>187</v>
      </c>
      <c r="G103" s="10">
        <v>42</v>
      </c>
      <c r="H103" s="4">
        <v>48.83</v>
      </c>
      <c r="I103" s="10">
        <v>104.9</v>
      </c>
      <c r="J103" s="52">
        <f t="shared" si="3"/>
        <v>114.82695064509525</v>
      </c>
      <c r="K103" s="19">
        <v>15500</v>
      </c>
      <c r="L103" s="19">
        <v>22500</v>
      </c>
      <c r="M103" s="10" t="s">
        <v>41</v>
      </c>
      <c r="N103" s="50" t="s">
        <v>46</v>
      </c>
    </row>
    <row r="104" spans="1:14" ht="12.75">
      <c r="A104" s="4" t="s">
        <v>35</v>
      </c>
      <c r="B104" s="4">
        <v>67657</v>
      </c>
      <c r="C104" s="4">
        <v>438</v>
      </c>
      <c r="D104" s="4" t="s">
        <v>110</v>
      </c>
      <c r="E104" s="4">
        <v>5</v>
      </c>
      <c r="F104" s="4" t="s">
        <v>188</v>
      </c>
      <c r="G104" s="11">
        <v>48.9</v>
      </c>
      <c r="H104" s="4">
        <v>48.83</v>
      </c>
      <c r="I104" s="9">
        <v>109</v>
      </c>
      <c r="J104" s="52">
        <f t="shared" si="3"/>
        <v>123.22342822035634</v>
      </c>
      <c r="K104" s="18">
        <v>14700</v>
      </c>
      <c r="L104" s="18">
        <v>26500</v>
      </c>
      <c r="M104" s="9" t="s">
        <v>41</v>
      </c>
      <c r="N104" s="50" t="s">
        <v>44</v>
      </c>
    </row>
    <row r="105" spans="1:14" ht="12.75">
      <c r="A105" s="1" t="s">
        <v>35</v>
      </c>
      <c r="B105" s="1">
        <v>67661</v>
      </c>
      <c r="C105" s="1">
        <v>438</v>
      </c>
      <c r="D105" s="4" t="s">
        <v>110</v>
      </c>
      <c r="E105" s="1">
        <v>5</v>
      </c>
      <c r="F105" s="4" t="s">
        <v>188</v>
      </c>
      <c r="G105" s="12">
        <v>44.8</v>
      </c>
      <c r="H105" s="4">
        <v>48.83</v>
      </c>
      <c r="I105" s="10">
        <v>100.2</v>
      </c>
      <c r="J105" s="52">
        <f t="shared" si="3"/>
        <v>105.20172025394226</v>
      </c>
      <c r="K105" s="19">
        <v>9300</v>
      </c>
      <c r="L105" s="19">
        <v>23300</v>
      </c>
      <c r="M105" s="10" t="s">
        <v>41</v>
      </c>
      <c r="N105" s="50" t="s">
        <v>44</v>
      </c>
    </row>
    <row r="106" spans="1:13" ht="12.75">
      <c r="A106" s="1" t="s">
        <v>142</v>
      </c>
      <c r="B106" s="1">
        <v>67790</v>
      </c>
      <c r="C106" s="1">
        <v>438</v>
      </c>
      <c r="D106" s="4" t="s">
        <v>110</v>
      </c>
      <c r="E106" s="1" t="s">
        <v>143</v>
      </c>
      <c r="F106" s="1" t="s">
        <v>189</v>
      </c>
      <c r="G106" s="10">
        <v>51.67</v>
      </c>
      <c r="H106" s="4">
        <v>48.83</v>
      </c>
      <c r="I106" s="10">
        <v>172.1</v>
      </c>
      <c r="J106" s="52">
        <f t="shared" si="3"/>
        <v>252.44726602498466</v>
      </c>
      <c r="K106" s="2">
        <v>6863</v>
      </c>
      <c r="L106" s="10">
        <v>46974</v>
      </c>
      <c r="M106" s="10" t="s">
        <v>41</v>
      </c>
    </row>
    <row r="107" spans="1:14" ht="12.75">
      <c r="A107" s="1" t="s">
        <v>116</v>
      </c>
      <c r="B107" s="32">
        <v>67642</v>
      </c>
      <c r="C107" s="1">
        <v>438</v>
      </c>
      <c r="D107" s="4" t="s">
        <v>110</v>
      </c>
      <c r="E107" s="1" t="s">
        <v>117</v>
      </c>
      <c r="F107" s="1" t="s">
        <v>190</v>
      </c>
      <c r="G107" s="44">
        <v>47.37</v>
      </c>
      <c r="H107" s="4">
        <v>48.83</v>
      </c>
      <c r="I107" s="45">
        <v>113.69</v>
      </c>
      <c r="J107" s="52">
        <f t="shared" si="3"/>
        <v>132.82817939791113</v>
      </c>
      <c r="K107" s="46">
        <v>11195</v>
      </c>
      <c r="L107" s="46">
        <v>27568</v>
      </c>
      <c r="M107" s="48" t="s">
        <v>41</v>
      </c>
      <c r="N107" s="36"/>
    </row>
    <row r="108" spans="1:14" ht="12.75">
      <c r="A108" s="4" t="s">
        <v>116</v>
      </c>
      <c r="B108" s="86">
        <v>67645</v>
      </c>
      <c r="C108" s="4">
        <v>438</v>
      </c>
      <c r="D108" s="4" t="s">
        <v>110</v>
      </c>
      <c r="E108" s="1" t="s">
        <v>117</v>
      </c>
      <c r="F108" s="1" t="s">
        <v>190</v>
      </c>
      <c r="G108" s="91">
        <v>45.935</v>
      </c>
      <c r="H108" s="4">
        <v>48.83</v>
      </c>
      <c r="I108" s="92">
        <v>121.76</v>
      </c>
      <c r="J108" s="52">
        <f t="shared" si="3"/>
        <v>149.3549047716568</v>
      </c>
      <c r="K108" s="93">
        <v>12070</v>
      </c>
      <c r="L108" s="93">
        <v>30999</v>
      </c>
      <c r="M108" s="48" t="s">
        <v>41</v>
      </c>
      <c r="N108"/>
    </row>
    <row r="109" spans="1:13" ht="12.75">
      <c r="A109" s="1" t="s">
        <v>77</v>
      </c>
      <c r="B109" s="1">
        <v>67682</v>
      </c>
      <c r="C109" s="1">
        <v>438</v>
      </c>
      <c r="D109" s="4" t="s">
        <v>110</v>
      </c>
      <c r="E109" s="1" t="s">
        <v>78</v>
      </c>
      <c r="F109" s="1" t="s">
        <v>191</v>
      </c>
      <c r="G109" s="10">
        <v>47</v>
      </c>
      <c r="H109" s="4">
        <v>48.83</v>
      </c>
      <c r="I109" s="13">
        <v>122.994</v>
      </c>
      <c r="J109" s="52">
        <f t="shared" si="3"/>
        <v>151.8820397296744</v>
      </c>
      <c r="K109" s="20">
        <v>12377</v>
      </c>
      <c r="L109" s="20">
        <v>31100</v>
      </c>
      <c r="M109" s="23" t="s">
        <v>41</v>
      </c>
    </row>
    <row r="110" spans="1:13" ht="12.75">
      <c r="A110" s="1" t="s">
        <v>77</v>
      </c>
      <c r="B110" s="1">
        <v>67683</v>
      </c>
      <c r="C110" s="1">
        <v>438</v>
      </c>
      <c r="D110" s="4" t="s">
        <v>110</v>
      </c>
      <c r="E110" s="1" t="s">
        <v>78</v>
      </c>
      <c r="F110" s="1" t="s">
        <v>191</v>
      </c>
      <c r="G110" s="10">
        <v>46</v>
      </c>
      <c r="H110" s="4">
        <v>48.83</v>
      </c>
      <c r="I110" s="13">
        <v>115.156</v>
      </c>
      <c r="J110" s="52">
        <f t="shared" si="3"/>
        <v>135.83043211140694</v>
      </c>
      <c r="K110" s="20">
        <v>12247</v>
      </c>
      <c r="L110" s="20">
        <v>25900</v>
      </c>
      <c r="M110" s="23" t="s">
        <v>41</v>
      </c>
    </row>
    <row r="111" spans="1:13" ht="12.75">
      <c r="A111" s="1" t="s">
        <v>136</v>
      </c>
      <c r="B111" s="1">
        <v>67664</v>
      </c>
      <c r="C111" s="1">
        <v>438</v>
      </c>
      <c r="D111" s="4" t="s">
        <v>110</v>
      </c>
      <c r="E111" s="1">
        <v>1</v>
      </c>
      <c r="F111" s="1" t="s">
        <v>192</v>
      </c>
      <c r="G111" s="10">
        <v>50.14</v>
      </c>
      <c r="H111" s="4">
        <v>48.83</v>
      </c>
      <c r="I111" s="10">
        <v>127</v>
      </c>
      <c r="J111" s="52">
        <f t="shared" si="3"/>
        <v>160.08601269711244</v>
      </c>
      <c r="K111" s="2">
        <v>15523</v>
      </c>
      <c r="L111" s="10">
        <v>38384</v>
      </c>
      <c r="M111" s="10" t="s">
        <v>41</v>
      </c>
    </row>
    <row r="112" spans="1:13" ht="12.75">
      <c r="A112" s="1" t="s">
        <v>178</v>
      </c>
      <c r="B112" s="1">
        <v>67596</v>
      </c>
      <c r="C112" s="1">
        <v>438</v>
      </c>
      <c r="D112" s="4" t="s">
        <v>110</v>
      </c>
      <c r="E112" s="1" t="s">
        <v>168</v>
      </c>
      <c r="F112" s="1" t="s">
        <v>193</v>
      </c>
      <c r="G112" s="41">
        <v>40.4</v>
      </c>
      <c r="H112" s="4">
        <v>48.83</v>
      </c>
      <c r="I112" s="9">
        <v>97.89</v>
      </c>
      <c r="J112" s="52">
        <f t="shared" si="3"/>
        <v>100.47102191275856</v>
      </c>
      <c r="K112" s="5">
        <v>11000</v>
      </c>
      <c r="L112" s="9">
        <v>20700</v>
      </c>
      <c r="M112" s="10" t="s">
        <v>41</v>
      </c>
    </row>
    <row r="113" spans="1:13" ht="12.75">
      <c r="A113" s="1" t="s">
        <v>178</v>
      </c>
      <c r="B113" s="1">
        <v>67598</v>
      </c>
      <c r="C113" s="1">
        <v>438</v>
      </c>
      <c r="D113" s="4" t="s">
        <v>110</v>
      </c>
      <c r="E113" s="1" t="s">
        <v>168</v>
      </c>
      <c r="F113" s="1" t="s">
        <v>193</v>
      </c>
      <c r="G113" s="10">
        <v>40.76</v>
      </c>
      <c r="H113" s="4">
        <v>48.83</v>
      </c>
      <c r="I113" s="11">
        <v>100</v>
      </c>
      <c r="J113" s="52">
        <f t="shared" si="3"/>
        <v>104.79213598197829</v>
      </c>
      <c r="K113" s="5">
        <v>13680</v>
      </c>
      <c r="L113" s="9">
        <v>27100</v>
      </c>
      <c r="M113" s="10" t="s">
        <v>41</v>
      </c>
    </row>
    <row r="114" spans="1:13" ht="12.75">
      <c r="A114" s="1" t="s">
        <v>178</v>
      </c>
      <c r="B114" s="1">
        <v>67604</v>
      </c>
      <c r="C114" s="1">
        <v>438</v>
      </c>
      <c r="D114" s="4" t="s">
        <v>110</v>
      </c>
      <c r="E114" s="1" t="s">
        <v>173</v>
      </c>
      <c r="F114" s="1" t="s">
        <v>194</v>
      </c>
      <c r="G114" s="10">
        <v>60.35</v>
      </c>
      <c r="H114" s="4">
        <v>48.83</v>
      </c>
      <c r="I114" s="9">
        <v>103.2</v>
      </c>
      <c r="J114" s="52">
        <f t="shared" si="3"/>
        <v>111.3454843334016</v>
      </c>
      <c r="K114" s="5">
        <v>13200</v>
      </c>
      <c r="L114" s="9">
        <v>25980</v>
      </c>
      <c r="M114" s="10" t="s">
        <v>41</v>
      </c>
    </row>
    <row r="115" spans="1:13" ht="12.75">
      <c r="A115" s="1" t="s">
        <v>178</v>
      </c>
      <c r="B115" s="1">
        <v>67613</v>
      </c>
      <c r="C115" s="1">
        <v>438</v>
      </c>
      <c r="D115" s="4" t="s">
        <v>110</v>
      </c>
      <c r="E115" s="1" t="s">
        <v>173</v>
      </c>
      <c r="F115" s="1" t="s">
        <v>194</v>
      </c>
      <c r="G115" s="10">
        <v>37.73</v>
      </c>
      <c r="H115" s="4">
        <v>48.83</v>
      </c>
      <c r="I115" s="9">
        <v>90.67</v>
      </c>
      <c r="J115" s="52">
        <f t="shared" si="3"/>
        <v>85.68502969485972</v>
      </c>
      <c r="K115" s="5">
        <v>10990</v>
      </c>
      <c r="L115" s="9">
        <v>19000</v>
      </c>
      <c r="M115" s="10" t="s">
        <v>41</v>
      </c>
    </row>
    <row r="116" spans="1:13" ht="12.75">
      <c r="A116" s="1" t="s">
        <v>115</v>
      </c>
      <c r="B116" s="1">
        <v>67698</v>
      </c>
      <c r="C116" s="1" t="s">
        <v>105</v>
      </c>
      <c r="D116" s="4" t="s">
        <v>109</v>
      </c>
      <c r="E116" s="1">
        <v>1</v>
      </c>
      <c r="F116" s="1" t="s">
        <v>185</v>
      </c>
      <c r="G116" s="11">
        <v>50</v>
      </c>
      <c r="H116" s="4">
        <v>60.57</v>
      </c>
      <c r="I116" s="9">
        <v>121.52</v>
      </c>
      <c r="J116" s="52">
        <f t="shared" si="3"/>
        <v>100.62737328710583</v>
      </c>
      <c r="K116" s="18">
        <v>17940</v>
      </c>
      <c r="L116" s="18">
        <v>44030</v>
      </c>
      <c r="M116" s="9" t="s">
        <v>41</v>
      </c>
    </row>
    <row r="117" spans="1:13" ht="12.75">
      <c r="A117" s="1" t="s">
        <v>115</v>
      </c>
      <c r="B117" s="1">
        <v>67700</v>
      </c>
      <c r="C117" s="1" t="s">
        <v>105</v>
      </c>
      <c r="D117" s="4" t="s">
        <v>109</v>
      </c>
      <c r="E117" s="1">
        <v>1</v>
      </c>
      <c r="F117" s="1" t="s">
        <v>185</v>
      </c>
      <c r="G117" s="11">
        <v>35.4</v>
      </c>
      <c r="H117" s="4">
        <v>60.57</v>
      </c>
      <c r="I117" s="9">
        <v>116.53</v>
      </c>
      <c r="J117" s="52">
        <f t="shared" si="3"/>
        <v>92.38897143800561</v>
      </c>
      <c r="K117" s="18">
        <v>18557</v>
      </c>
      <c r="L117" s="18">
        <v>42440</v>
      </c>
      <c r="M117" s="9" t="s">
        <v>41</v>
      </c>
    </row>
    <row r="118" spans="1:13" ht="12.75">
      <c r="A118" s="1" t="s">
        <v>115</v>
      </c>
      <c r="B118" s="1">
        <v>67704</v>
      </c>
      <c r="C118" s="1" t="s">
        <v>105</v>
      </c>
      <c r="D118" s="4" t="s">
        <v>109</v>
      </c>
      <c r="E118" s="1">
        <v>3</v>
      </c>
      <c r="F118" s="1" t="s">
        <v>186</v>
      </c>
      <c r="G118" s="11">
        <v>43.8</v>
      </c>
      <c r="H118" s="4">
        <v>60.57</v>
      </c>
      <c r="I118" s="9">
        <v>97.28</v>
      </c>
      <c r="J118" s="52">
        <f t="shared" si="3"/>
        <v>60.60756149909196</v>
      </c>
      <c r="K118" s="53">
        <v>14383</v>
      </c>
      <c r="L118" s="18">
        <v>30720</v>
      </c>
      <c r="M118" s="9" t="s">
        <v>41</v>
      </c>
    </row>
    <row r="119" spans="1:13" ht="12.75">
      <c r="A119" s="1" t="s">
        <v>115</v>
      </c>
      <c r="B119" s="1">
        <v>67706</v>
      </c>
      <c r="C119" s="1" t="s">
        <v>105</v>
      </c>
      <c r="D119" s="4" t="s">
        <v>109</v>
      </c>
      <c r="E119" s="1">
        <v>3</v>
      </c>
      <c r="F119" s="1" t="s">
        <v>186</v>
      </c>
      <c r="G119" s="11">
        <v>46.6</v>
      </c>
      <c r="H119" s="4">
        <v>60.57</v>
      </c>
      <c r="I119" s="26">
        <v>100.24</v>
      </c>
      <c r="J119" s="52">
        <f t="shared" si="3"/>
        <v>65.49446920917946</v>
      </c>
      <c r="K119" s="53">
        <v>14233</v>
      </c>
      <c r="L119" s="18">
        <v>33800</v>
      </c>
      <c r="M119" s="9" t="s">
        <v>41</v>
      </c>
    </row>
    <row r="120" spans="1:14" ht="12.75">
      <c r="A120" s="4" t="s">
        <v>35</v>
      </c>
      <c r="B120" s="4">
        <v>67620</v>
      </c>
      <c r="C120" s="4" t="s">
        <v>105</v>
      </c>
      <c r="D120" s="4" t="s">
        <v>109</v>
      </c>
      <c r="E120" s="4">
        <v>4</v>
      </c>
      <c r="F120" s="4" t="s">
        <v>187</v>
      </c>
      <c r="G120" s="9">
        <v>49.3</v>
      </c>
      <c r="H120" s="4">
        <v>60.57</v>
      </c>
      <c r="I120" s="9">
        <v>124.2</v>
      </c>
      <c r="J120" s="52">
        <f t="shared" si="3"/>
        <v>105.0520059435364</v>
      </c>
      <c r="K120" s="18">
        <v>19300</v>
      </c>
      <c r="L120" s="18">
        <v>47000</v>
      </c>
      <c r="M120" s="10" t="s">
        <v>41</v>
      </c>
      <c r="N120" s="50" t="s">
        <v>42</v>
      </c>
    </row>
    <row r="121" spans="1:14" ht="12.75">
      <c r="A121" s="1" t="s">
        <v>35</v>
      </c>
      <c r="B121" s="1">
        <v>67632</v>
      </c>
      <c r="C121" s="1" t="s">
        <v>105</v>
      </c>
      <c r="D121" s="4" t="s">
        <v>109</v>
      </c>
      <c r="E121" s="1">
        <v>4</v>
      </c>
      <c r="F121" s="4" t="s">
        <v>187</v>
      </c>
      <c r="G121" s="10">
        <v>53.6</v>
      </c>
      <c r="H121" s="4">
        <v>60.57</v>
      </c>
      <c r="I121" s="10">
        <v>145.1</v>
      </c>
      <c r="J121" s="52">
        <f t="shared" si="3"/>
        <v>139.55753673435694</v>
      </c>
      <c r="K121" s="19">
        <v>14700</v>
      </c>
      <c r="L121" s="19">
        <v>57300</v>
      </c>
      <c r="M121" s="10" t="s">
        <v>41</v>
      </c>
      <c r="N121" s="50" t="s">
        <v>166</v>
      </c>
    </row>
    <row r="122" spans="1:14" ht="12.75">
      <c r="A122" s="1" t="s">
        <v>35</v>
      </c>
      <c r="B122" s="1">
        <v>67654</v>
      </c>
      <c r="C122" s="1" t="s">
        <v>105</v>
      </c>
      <c r="D122" s="4" t="s">
        <v>109</v>
      </c>
      <c r="E122" s="1">
        <v>5</v>
      </c>
      <c r="F122" s="4" t="s">
        <v>188</v>
      </c>
      <c r="G122" s="12">
        <v>48</v>
      </c>
      <c r="H122" s="4">
        <v>60.57</v>
      </c>
      <c r="I122" s="10">
        <v>122</v>
      </c>
      <c r="J122" s="52">
        <f t="shared" si="3"/>
        <v>101.41984480766055</v>
      </c>
      <c r="K122" s="19">
        <v>16000</v>
      </c>
      <c r="L122" s="19">
        <v>41100</v>
      </c>
      <c r="M122" s="10" t="s">
        <v>41</v>
      </c>
      <c r="N122" s="49" t="s">
        <v>67</v>
      </c>
    </row>
    <row r="123" spans="1:14" ht="12.75">
      <c r="A123" s="1" t="s">
        <v>35</v>
      </c>
      <c r="B123" s="1">
        <v>67656</v>
      </c>
      <c r="C123" s="1" t="s">
        <v>105</v>
      </c>
      <c r="D123" s="4" t="s">
        <v>109</v>
      </c>
      <c r="E123" s="1">
        <v>5</v>
      </c>
      <c r="F123" s="4" t="s">
        <v>188</v>
      </c>
      <c r="G123" s="12">
        <v>51.2</v>
      </c>
      <c r="H123" s="4">
        <v>60.57</v>
      </c>
      <c r="I123" s="10">
        <v>127.5</v>
      </c>
      <c r="J123" s="52">
        <f t="shared" si="3"/>
        <v>110.50024764735019</v>
      </c>
      <c r="K123" s="19">
        <v>16000</v>
      </c>
      <c r="L123" s="19">
        <v>46200</v>
      </c>
      <c r="M123" s="10" t="s">
        <v>41</v>
      </c>
      <c r="N123" s="49" t="s">
        <v>64</v>
      </c>
    </row>
    <row r="124" spans="1:14" ht="12.75">
      <c r="A124" s="1" t="s">
        <v>142</v>
      </c>
      <c r="B124" s="1">
        <v>67792</v>
      </c>
      <c r="C124" s="1" t="s">
        <v>105</v>
      </c>
      <c r="D124" s="4" t="s">
        <v>109</v>
      </c>
      <c r="E124" s="1" t="s">
        <v>143</v>
      </c>
      <c r="F124" s="1" t="s">
        <v>189</v>
      </c>
      <c r="G124" s="10">
        <v>47.63</v>
      </c>
      <c r="H124" s="4">
        <v>60.57</v>
      </c>
      <c r="I124" s="10">
        <v>106.9</v>
      </c>
      <c r="J124" s="52">
        <f t="shared" si="3"/>
        <v>76.49001155687635</v>
      </c>
      <c r="K124" s="2">
        <v>16180</v>
      </c>
      <c r="L124" s="10">
        <v>36767</v>
      </c>
      <c r="M124" s="10" t="s">
        <v>41</v>
      </c>
      <c r="N124" s="49" t="s">
        <v>150</v>
      </c>
    </row>
    <row r="125" spans="1:13" ht="12.75">
      <c r="A125" s="1" t="s">
        <v>142</v>
      </c>
      <c r="B125" s="1">
        <v>67801</v>
      </c>
      <c r="C125" s="1" t="s">
        <v>105</v>
      </c>
      <c r="D125" s="4" t="s">
        <v>109</v>
      </c>
      <c r="E125" s="1" t="s">
        <v>143</v>
      </c>
      <c r="F125" s="1" t="s">
        <v>189</v>
      </c>
      <c r="G125" s="10">
        <v>62.37</v>
      </c>
      <c r="H125" s="4">
        <v>60.57</v>
      </c>
      <c r="I125" s="10">
        <v>123.9</v>
      </c>
      <c r="J125" s="52">
        <f t="shared" si="3"/>
        <v>104.55671124318971</v>
      </c>
      <c r="K125" s="2">
        <v>43061</v>
      </c>
      <c r="L125" s="160">
        <v>171072</v>
      </c>
      <c r="M125" s="10" t="s">
        <v>38</v>
      </c>
    </row>
    <row r="126" spans="1:14" ht="12.75">
      <c r="A126" s="1" t="s">
        <v>116</v>
      </c>
      <c r="B126" s="32">
        <v>67644</v>
      </c>
      <c r="C126" s="1" t="s">
        <v>105</v>
      </c>
      <c r="D126" s="4" t="s">
        <v>109</v>
      </c>
      <c r="E126" s="1" t="s">
        <v>117</v>
      </c>
      <c r="F126" s="1" t="s">
        <v>190</v>
      </c>
      <c r="G126" s="44">
        <v>50.63</v>
      </c>
      <c r="H126" s="4">
        <v>60.57</v>
      </c>
      <c r="I126" s="45">
        <v>120.35</v>
      </c>
      <c r="J126" s="52">
        <f t="shared" si="3"/>
        <v>98.69572395575366</v>
      </c>
      <c r="K126" s="46">
        <v>17180</v>
      </c>
      <c r="L126" s="46">
        <v>48098</v>
      </c>
      <c r="M126" s="48" t="s">
        <v>41</v>
      </c>
      <c r="N126" s="36"/>
    </row>
    <row r="127" spans="1:14" ht="12.75">
      <c r="A127" s="4" t="s">
        <v>116</v>
      </c>
      <c r="B127" s="86">
        <v>67646</v>
      </c>
      <c r="C127" s="90" t="s">
        <v>105</v>
      </c>
      <c r="D127" s="4" t="s">
        <v>109</v>
      </c>
      <c r="E127" s="1" t="s">
        <v>117</v>
      </c>
      <c r="F127" s="1" t="s">
        <v>190</v>
      </c>
      <c r="G127" s="91">
        <v>46.67</v>
      </c>
      <c r="H127" s="4">
        <v>60.57</v>
      </c>
      <c r="I127" s="92">
        <v>111.55</v>
      </c>
      <c r="J127" s="52">
        <f t="shared" si="3"/>
        <v>84.16707941225029</v>
      </c>
      <c r="K127" s="93">
        <v>15814</v>
      </c>
      <c r="L127" s="93">
        <v>39028</v>
      </c>
      <c r="M127" s="48" t="s">
        <v>41</v>
      </c>
      <c r="N127"/>
    </row>
    <row r="128" spans="1:13" ht="12.75">
      <c r="A128" s="1" t="s">
        <v>77</v>
      </c>
      <c r="B128" s="1">
        <v>67679</v>
      </c>
      <c r="C128" s="1" t="s">
        <v>105</v>
      </c>
      <c r="D128" s="4" t="s">
        <v>109</v>
      </c>
      <c r="E128" s="1" t="s">
        <v>78</v>
      </c>
      <c r="F128" s="1" t="s">
        <v>191</v>
      </c>
      <c r="G128" s="10">
        <v>51</v>
      </c>
      <c r="H128" s="4">
        <v>60.57</v>
      </c>
      <c r="I128" s="13">
        <v>120.579</v>
      </c>
      <c r="J128" s="52">
        <f t="shared" si="3"/>
        <v>99.07379891035166</v>
      </c>
      <c r="K128" s="20">
        <v>20462</v>
      </c>
      <c r="L128" s="20">
        <v>45400</v>
      </c>
      <c r="M128" s="23" t="s">
        <v>41</v>
      </c>
    </row>
    <row r="129" spans="1:13" ht="12.75">
      <c r="A129" s="1" t="s">
        <v>136</v>
      </c>
      <c r="B129" s="1">
        <v>67665</v>
      </c>
      <c r="C129" s="1" t="s">
        <v>105</v>
      </c>
      <c r="D129" s="4" t="s">
        <v>109</v>
      </c>
      <c r="E129" s="1">
        <v>1</v>
      </c>
      <c r="F129" s="1" t="s">
        <v>192</v>
      </c>
      <c r="G129" s="10">
        <v>50.76</v>
      </c>
      <c r="H129" s="4">
        <v>60.57</v>
      </c>
      <c r="I129" s="10">
        <v>125.8</v>
      </c>
      <c r="J129" s="52">
        <f t="shared" si="3"/>
        <v>107.69357767871882</v>
      </c>
      <c r="K129" s="2">
        <v>11100</v>
      </c>
      <c r="L129" s="10">
        <v>49134</v>
      </c>
      <c r="M129" s="10" t="s">
        <v>41</v>
      </c>
    </row>
    <row r="130" spans="1:13" ht="12.75">
      <c r="A130" s="1" t="s">
        <v>178</v>
      </c>
      <c r="B130" s="1">
        <v>67589</v>
      </c>
      <c r="C130" s="1" t="s">
        <v>105</v>
      </c>
      <c r="D130" s="4" t="s">
        <v>109</v>
      </c>
      <c r="E130" s="1" t="s">
        <v>168</v>
      </c>
      <c r="F130" s="1" t="s">
        <v>193</v>
      </c>
      <c r="G130" s="10">
        <v>44.82</v>
      </c>
      <c r="H130" s="4">
        <v>60.57</v>
      </c>
      <c r="I130" s="10">
        <v>108.8</v>
      </c>
      <c r="J130" s="52">
        <f>(I130-H130)*100/H130</f>
        <v>79.62687799240548</v>
      </c>
      <c r="K130" s="2">
        <v>19010</v>
      </c>
      <c r="L130" s="10">
        <v>47200</v>
      </c>
      <c r="M130" s="10" t="s">
        <v>41</v>
      </c>
    </row>
    <row r="131" spans="1:13" ht="12.75">
      <c r="A131" s="1" t="s">
        <v>178</v>
      </c>
      <c r="B131" s="1">
        <v>67601</v>
      </c>
      <c r="C131" s="1" t="s">
        <v>105</v>
      </c>
      <c r="D131" s="4" t="s">
        <v>109</v>
      </c>
      <c r="E131" s="1" t="s">
        <v>168</v>
      </c>
      <c r="F131" s="1" t="s">
        <v>193</v>
      </c>
      <c r="G131" s="10">
        <v>42.01</v>
      </c>
      <c r="H131" s="4">
        <v>60.57</v>
      </c>
      <c r="I131" s="9">
        <v>99.33</v>
      </c>
      <c r="J131" s="52">
        <f>(I131-H131)*100/H131</f>
        <v>63.99207528479445</v>
      </c>
      <c r="K131" s="5">
        <v>15200</v>
      </c>
      <c r="L131" s="9">
        <v>31800</v>
      </c>
      <c r="M131" s="10" t="s">
        <v>41</v>
      </c>
    </row>
    <row r="132" spans="1:13" ht="12.75">
      <c r="A132" s="1" t="s">
        <v>178</v>
      </c>
      <c r="B132" s="1">
        <v>67608</v>
      </c>
      <c r="C132" s="1" t="s">
        <v>105</v>
      </c>
      <c r="D132" s="4" t="s">
        <v>109</v>
      </c>
      <c r="E132" s="1" t="s">
        <v>173</v>
      </c>
      <c r="F132" s="1" t="s">
        <v>194</v>
      </c>
      <c r="G132" s="10">
        <v>44.84</v>
      </c>
      <c r="H132" s="4">
        <v>60.57</v>
      </c>
      <c r="I132" s="9">
        <v>106.3</v>
      </c>
      <c r="J132" s="52">
        <f>(I132-H132)*100/H132</f>
        <v>75.49942215618293</v>
      </c>
      <c r="K132" s="5">
        <v>15600</v>
      </c>
      <c r="L132" s="9">
        <v>33200</v>
      </c>
      <c r="M132" s="10" t="s">
        <v>41</v>
      </c>
    </row>
    <row r="133" spans="1:13" ht="12.75">
      <c r="A133" s="1" t="s">
        <v>178</v>
      </c>
      <c r="B133" s="1">
        <v>67614</v>
      </c>
      <c r="C133" s="1" t="s">
        <v>105</v>
      </c>
      <c r="D133" s="4" t="s">
        <v>109</v>
      </c>
      <c r="E133" s="1" t="s">
        <v>173</v>
      </c>
      <c r="F133" s="1" t="s">
        <v>194</v>
      </c>
      <c r="G133" s="10">
        <v>45.71</v>
      </c>
      <c r="H133" s="4">
        <v>60.57</v>
      </c>
      <c r="I133" s="9">
        <v>107.1</v>
      </c>
      <c r="J133" s="52">
        <f>(I133-H133)*100/H133</f>
        <v>76.82020802377413</v>
      </c>
      <c r="K133" s="5">
        <v>13400</v>
      </c>
      <c r="L133" s="9">
        <v>32000</v>
      </c>
      <c r="M133" s="10" t="s">
        <v>41</v>
      </c>
    </row>
  </sheetData>
  <printOptions gridLines="1" horizontalCentered="1"/>
  <pageMargins left="0.75" right="0.75" top="1" bottom="1" header="0.5" footer="0.5"/>
  <pageSetup fitToHeight="0" fitToWidth="1" horizontalDpi="300" verticalDpi="3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R5" sqref="R5"/>
    </sheetView>
  </sheetViews>
  <sheetFormatPr defaultColWidth="9.140625" defaultRowHeight="12.75"/>
  <cols>
    <col min="1" max="1" width="23.57421875" style="0" bestFit="1" customWidth="1"/>
    <col min="2" max="2" width="7.8515625" style="0" bestFit="1" customWidth="1"/>
    <col min="3" max="3" width="8.7109375" style="0" bestFit="1" customWidth="1"/>
  </cols>
  <sheetData>
    <row r="1" spans="1:11" ht="13.5" thickBot="1">
      <c r="A1" s="174" t="s">
        <v>198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2:16" ht="51.75" customHeight="1" thickBot="1">
      <c r="B2" s="175" t="s">
        <v>199</v>
      </c>
      <c r="C2" s="176"/>
      <c r="D2" s="177" t="s">
        <v>201</v>
      </c>
      <c r="E2" s="178"/>
      <c r="F2" s="177" t="s">
        <v>202</v>
      </c>
      <c r="G2" s="178"/>
      <c r="H2" s="177" t="s">
        <v>203</v>
      </c>
      <c r="I2" s="178"/>
      <c r="J2" s="177" t="s">
        <v>204</v>
      </c>
      <c r="K2" s="178"/>
      <c r="L2" s="177" t="s">
        <v>205</v>
      </c>
      <c r="M2" s="178"/>
      <c r="N2" s="177" t="s">
        <v>206</v>
      </c>
      <c r="O2" s="178"/>
      <c r="P2" s="90"/>
    </row>
    <row r="3" spans="1:17" ht="26.25" customHeight="1" thickBot="1">
      <c r="A3" s="110"/>
      <c r="B3" s="181" t="s">
        <v>196</v>
      </c>
      <c r="C3" s="182"/>
      <c r="D3" s="181" t="s">
        <v>196</v>
      </c>
      <c r="E3" s="182"/>
      <c r="F3" s="181" t="s">
        <v>196</v>
      </c>
      <c r="G3" s="182"/>
      <c r="H3" s="181" t="s">
        <v>196</v>
      </c>
      <c r="I3" s="182"/>
      <c r="J3" s="181" t="s">
        <v>196</v>
      </c>
      <c r="K3" s="182"/>
      <c r="L3" s="181" t="s">
        <v>196</v>
      </c>
      <c r="M3" s="182"/>
      <c r="N3" s="181" t="s">
        <v>196</v>
      </c>
      <c r="O3" s="182"/>
      <c r="P3" s="90" t="s">
        <v>207</v>
      </c>
      <c r="Q3" s="90" t="s">
        <v>240</v>
      </c>
    </row>
    <row r="4" spans="1:17" ht="13.5" thickTop="1">
      <c r="A4" s="111" t="s">
        <v>232</v>
      </c>
      <c r="B4" s="183">
        <v>4.7833</v>
      </c>
      <c r="C4" s="184"/>
      <c r="D4" s="183">
        <v>0.1076</v>
      </c>
      <c r="E4" s="184"/>
      <c r="F4" s="183">
        <v>0.1911</v>
      </c>
      <c r="G4" s="184"/>
      <c r="H4" s="183">
        <v>0.1663</v>
      </c>
      <c r="I4" s="184"/>
      <c r="J4" s="183">
        <v>0.2476</v>
      </c>
      <c r="K4" s="184"/>
      <c r="L4" s="183">
        <v>0.175</v>
      </c>
      <c r="M4" s="184"/>
      <c r="N4" s="183">
        <v>0.2893</v>
      </c>
      <c r="O4" s="184"/>
      <c r="P4" s="90">
        <v>131</v>
      </c>
      <c r="Q4" s="90">
        <v>124</v>
      </c>
    </row>
    <row r="5" spans="1:17" ht="13.5" thickBot="1">
      <c r="A5" s="146" t="s">
        <v>197</v>
      </c>
      <c r="B5" s="179">
        <f>(2.8*B4)</f>
        <v>13.393239999999999</v>
      </c>
      <c r="C5" s="180"/>
      <c r="D5" s="179">
        <f>(2.8*D4)</f>
        <v>0.30128</v>
      </c>
      <c r="E5" s="180"/>
      <c r="F5" s="179">
        <f>(2.8*F4)</f>
        <v>0.5350799999999999</v>
      </c>
      <c r="G5" s="180"/>
      <c r="H5" s="179">
        <f>(2.8*H4)</f>
        <v>0.46564</v>
      </c>
      <c r="I5" s="180"/>
      <c r="J5" s="179">
        <f>(2.8*J4)</f>
        <v>0.6932799999999999</v>
      </c>
      <c r="K5" s="180"/>
      <c r="L5" s="179">
        <f>(2.8*L4)</f>
        <v>0.48999999999999994</v>
      </c>
      <c r="M5" s="180"/>
      <c r="N5" s="179">
        <f>(2.8*N4)</f>
        <v>0.81004</v>
      </c>
      <c r="O5" s="180"/>
      <c r="P5" s="90">
        <v>131</v>
      </c>
      <c r="Q5" s="90">
        <v>124</v>
      </c>
    </row>
    <row r="6" spans="1:17" ht="12.75">
      <c r="A6" s="145" t="s">
        <v>233</v>
      </c>
      <c r="B6" s="185">
        <v>5.6323</v>
      </c>
      <c r="C6" s="185"/>
      <c r="D6" s="185">
        <v>0.1564</v>
      </c>
      <c r="E6" s="185"/>
      <c r="F6" s="185">
        <v>0.2667</v>
      </c>
      <c r="G6" s="185"/>
      <c r="H6" s="185">
        <v>0.2477</v>
      </c>
      <c r="I6" s="185"/>
      <c r="J6" s="185">
        <v>0.3987</v>
      </c>
      <c r="K6" s="185"/>
      <c r="L6" s="185">
        <v>0.2394</v>
      </c>
      <c r="M6" s="185"/>
      <c r="N6" s="185">
        <v>0.4412</v>
      </c>
      <c r="O6" s="185"/>
      <c r="P6" s="90">
        <v>131</v>
      </c>
      <c r="Q6" s="90">
        <v>124</v>
      </c>
    </row>
    <row r="7" spans="1:17" ht="13.5" thickBot="1">
      <c r="A7" s="147" t="s">
        <v>234</v>
      </c>
      <c r="B7" s="186">
        <f>(2.8*B6)</f>
        <v>15.770439999999999</v>
      </c>
      <c r="C7" s="186"/>
      <c r="D7" s="186">
        <f>(2.8*D6)</f>
        <v>0.43792</v>
      </c>
      <c r="E7" s="186"/>
      <c r="F7" s="186">
        <f>(2.8*F6)</f>
        <v>0.74676</v>
      </c>
      <c r="G7" s="186"/>
      <c r="H7" s="186">
        <f>(2.8*H6)</f>
        <v>0.69356</v>
      </c>
      <c r="I7" s="186"/>
      <c r="J7" s="186">
        <f>(2.8*J6)</f>
        <v>1.11636</v>
      </c>
      <c r="K7" s="186"/>
      <c r="L7" s="186">
        <f>(2.8*L6)</f>
        <v>0.6703199999999999</v>
      </c>
      <c r="M7" s="186"/>
      <c r="N7" s="186">
        <f>(2.8*N6)</f>
        <v>1.2353599999999998</v>
      </c>
      <c r="O7" s="186"/>
      <c r="P7" s="90">
        <v>131</v>
      </c>
      <c r="Q7" s="90">
        <v>124</v>
      </c>
    </row>
    <row r="9" ht="12.75">
      <c r="A9" t="s">
        <v>200</v>
      </c>
    </row>
    <row r="10" ht="12.75">
      <c r="A10" t="s">
        <v>221</v>
      </c>
    </row>
  </sheetData>
  <mergeCells count="43"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B3:C3"/>
    <mergeCell ref="B4:C4"/>
    <mergeCell ref="B5:C5"/>
    <mergeCell ref="F4:G4"/>
    <mergeCell ref="F5:G5"/>
    <mergeCell ref="D3:E3"/>
    <mergeCell ref="D4:E4"/>
    <mergeCell ref="D5:E5"/>
    <mergeCell ref="F3:G3"/>
    <mergeCell ref="L2:M2"/>
    <mergeCell ref="N2:O2"/>
    <mergeCell ref="N3:O3"/>
    <mergeCell ref="N4:O4"/>
    <mergeCell ref="L3:M3"/>
    <mergeCell ref="L4:M4"/>
    <mergeCell ref="N5:O5"/>
    <mergeCell ref="H3:I3"/>
    <mergeCell ref="H4:I4"/>
    <mergeCell ref="H5:I5"/>
    <mergeCell ref="L5:M5"/>
    <mergeCell ref="J3:K3"/>
    <mergeCell ref="J4:K4"/>
    <mergeCell ref="J5:K5"/>
    <mergeCell ref="A1:K1"/>
    <mergeCell ref="B2:C2"/>
    <mergeCell ref="D2:E2"/>
    <mergeCell ref="F2:G2"/>
    <mergeCell ref="H2:I2"/>
    <mergeCell ref="J2:K2"/>
  </mergeCells>
  <printOptions gridLines="1" horizontalCentered="1"/>
  <pageMargins left="0.75" right="0.75" top="1" bottom="1" header="0.5" footer="0.5"/>
  <pageSetup fitToHeight="1" fitToWidth="1" horizontalDpi="300" verticalDpi="300" orientation="landscape" scale="70" r:id="rId1"/>
  <headerFooter alignWithMargins="0">
    <oddHeader>&amp;CTMC Precision Estimates for
ROBO Industry Round Robin
Completed October 2008</oddHeader>
    <oddFooter>&amp;L&amp;F&amp;C&amp;P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workbookViewId="0" topLeftCell="F1">
      <selection activeCell="T49" sqref="T49"/>
    </sheetView>
  </sheetViews>
  <sheetFormatPr defaultColWidth="9.140625" defaultRowHeight="12.75"/>
  <cols>
    <col min="1" max="1" width="8.57421875" style="90" customWidth="1"/>
    <col min="2" max="2" width="3.00390625" style="0" customWidth="1"/>
    <col min="3" max="3" width="11.140625" style="109" customWidth="1"/>
    <col min="4" max="4" width="7.57421875" style="117" customWidth="1"/>
    <col min="5" max="5" width="7.28125" style="109" customWidth="1"/>
    <col min="6" max="6" width="7.57421875" style="109" customWidth="1"/>
    <col min="7" max="9" width="7.7109375" style="109" customWidth="1"/>
    <col min="10" max="10" width="7.57421875" style="0" customWidth="1"/>
    <col min="11" max="11" width="7.57421875" style="117" customWidth="1"/>
    <col min="12" max="12" width="5.57421875" style="109" customWidth="1"/>
    <col min="13" max="13" width="3.00390625" style="109" customWidth="1"/>
    <col min="14" max="14" width="11.140625" style="109" bestFit="1" customWidth="1"/>
    <col min="15" max="15" width="7.57421875" style="109" customWidth="1"/>
    <col min="16" max="16" width="7.28125" style="109" customWidth="1"/>
    <col min="17" max="17" width="7.57421875" style="0" customWidth="1"/>
    <col min="18" max="18" width="7.7109375" style="0" customWidth="1"/>
    <col min="19" max="19" width="7.57421875" style="0" customWidth="1"/>
    <col min="20" max="20" width="7.7109375" style="0" customWidth="1"/>
    <col min="21" max="22" width="7.57421875" style="0" bestFit="1" customWidth="1"/>
    <col min="23" max="23" width="23.00390625" style="0" bestFit="1" customWidth="1"/>
  </cols>
  <sheetData>
    <row r="1" spans="1:22" ht="12.75">
      <c r="A1" s="174" t="s">
        <v>222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95"/>
      <c r="R1" s="195"/>
      <c r="S1" s="195"/>
      <c r="T1" s="195"/>
      <c r="U1" s="195"/>
      <c r="V1" s="195"/>
    </row>
    <row r="2" ht="13.5" thickBot="1"/>
    <row r="3" spans="1:22" ht="13.5" thickTop="1">
      <c r="A3" s="191" t="s">
        <v>210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1" t="s">
        <v>210</v>
      </c>
      <c r="M3" s="192"/>
      <c r="N3" s="192"/>
      <c r="O3" s="192"/>
      <c r="P3" s="192"/>
      <c r="Q3" s="192"/>
      <c r="R3" s="192"/>
      <c r="S3" s="192"/>
      <c r="T3" s="192"/>
      <c r="U3" s="193"/>
      <c r="V3" s="194"/>
    </row>
    <row r="4" spans="1:22" ht="12.75">
      <c r="A4" s="187" t="s">
        <v>209</v>
      </c>
      <c r="B4" s="188"/>
      <c r="C4" s="188"/>
      <c r="D4" s="188"/>
      <c r="E4" s="188"/>
      <c r="F4" s="188"/>
      <c r="G4" s="188"/>
      <c r="H4" s="188"/>
      <c r="I4" s="188"/>
      <c r="J4" s="174"/>
      <c r="K4" s="174"/>
      <c r="L4" s="187" t="s">
        <v>225</v>
      </c>
      <c r="M4" s="188"/>
      <c r="N4" s="188"/>
      <c r="O4" s="188"/>
      <c r="P4" s="188"/>
      <c r="Q4" s="188"/>
      <c r="R4" s="188"/>
      <c r="S4" s="188"/>
      <c r="T4" s="188"/>
      <c r="U4" s="189"/>
      <c r="V4" s="190"/>
    </row>
    <row r="5" spans="1:22" ht="38.25" customHeight="1">
      <c r="A5" s="112" t="s">
        <v>195</v>
      </c>
      <c r="B5" s="1" t="s">
        <v>207</v>
      </c>
      <c r="C5" s="143" t="s">
        <v>215</v>
      </c>
      <c r="D5" s="60" t="s">
        <v>215</v>
      </c>
      <c r="E5" s="144" t="s">
        <v>208</v>
      </c>
      <c r="F5" s="127" t="s">
        <v>226</v>
      </c>
      <c r="G5" s="127" t="s">
        <v>228</v>
      </c>
      <c r="H5" s="158" t="s">
        <v>237</v>
      </c>
      <c r="I5" s="158" t="s">
        <v>238</v>
      </c>
      <c r="J5" s="140" t="s">
        <v>230</v>
      </c>
      <c r="K5" s="141" t="s">
        <v>231</v>
      </c>
      <c r="L5" s="112" t="s">
        <v>195</v>
      </c>
      <c r="M5" s="52" t="s">
        <v>207</v>
      </c>
      <c r="N5" s="143" t="s">
        <v>215</v>
      </c>
      <c r="O5" s="127" t="s">
        <v>215</v>
      </c>
      <c r="P5" s="144" t="s">
        <v>208</v>
      </c>
      <c r="Q5" s="127" t="s">
        <v>226</v>
      </c>
      <c r="R5" s="127" t="s">
        <v>228</v>
      </c>
      <c r="S5" s="158" t="s">
        <v>237</v>
      </c>
      <c r="T5" s="158" t="s">
        <v>238</v>
      </c>
      <c r="U5" s="140" t="s">
        <v>230</v>
      </c>
      <c r="V5" s="142" t="s">
        <v>231</v>
      </c>
    </row>
    <row r="6" spans="1:22" ht="12.75">
      <c r="A6" s="112">
        <v>434</v>
      </c>
      <c r="B6" s="2">
        <v>19</v>
      </c>
      <c r="C6" s="129">
        <v>48.3021</v>
      </c>
      <c r="D6" s="120">
        <v>48.3021</v>
      </c>
      <c r="E6" s="129">
        <v>3.7715</v>
      </c>
      <c r="F6" s="120">
        <v>41.46</v>
      </c>
      <c r="G6" s="120">
        <v>55.2</v>
      </c>
      <c r="H6" s="159">
        <f>C6-(1.645*E6)</f>
        <v>42.0979825</v>
      </c>
      <c r="I6" s="159">
        <f>C6+(1.645*E6)</f>
        <v>54.506217500000005</v>
      </c>
      <c r="J6" s="133">
        <f>C6-(1.96*E6)</f>
        <v>40.909960000000005</v>
      </c>
      <c r="K6" s="134">
        <f>C6+(1.96*E6)</f>
        <v>55.69424</v>
      </c>
      <c r="L6" s="112">
        <v>434</v>
      </c>
      <c r="M6" s="118">
        <v>15</v>
      </c>
      <c r="N6" s="129">
        <v>49.1513</v>
      </c>
      <c r="O6" s="120">
        <v>49.1513</v>
      </c>
      <c r="P6" s="129">
        <v>3.9295</v>
      </c>
      <c r="Q6" s="120">
        <v>41.46</v>
      </c>
      <c r="R6" s="120">
        <v>55.2</v>
      </c>
      <c r="S6" s="159">
        <f>N6-(1.645*P6)</f>
        <v>42.6872725</v>
      </c>
      <c r="T6" s="159">
        <f>N6+(1.645*P6)</f>
        <v>55.6153275</v>
      </c>
      <c r="U6" s="133">
        <f>N6-(1.96*P6)</f>
        <v>41.44948</v>
      </c>
      <c r="V6" s="139">
        <f>N6+(1.96*P6)</f>
        <v>56.85312</v>
      </c>
    </row>
    <row r="7" spans="1:22" ht="12.75">
      <c r="A7" s="112" t="s">
        <v>105</v>
      </c>
      <c r="B7" s="2">
        <v>18</v>
      </c>
      <c r="C7" s="129">
        <v>48.0189</v>
      </c>
      <c r="D7" s="120">
        <v>48.0189</v>
      </c>
      <c r="E7" s="129">
        <v>5.5243</v>
      </c>
      <c r="F7" s="120">
        <v>35.4</v>
      </c>
      <c r="G7" s="120">
        <v>62.37</v>
      </c>
      <c r="H7" s="159">
        <f aca="true" t="shared" si="0" ref="H7:H12">C7-(1.645*E7)</f>
        <v>38.9314265</v>
      </c>
      <c r="I7" s="159">
        <f aca="true" t="shared" si="1" ref="I7:I12">C7+(1.645*E7)</f>
        <v>57.106373500000004</v>
      </c>
      <c r="J7" s="133">
        <f aca="true" t="shared" si="2" ref="J7:J12">C7-(1.96*E7)</f>
        <v>37.191272</v>
      </c>
      <c r="K7" s="134">
        <f aca="true" t="shared" si="3" ref="K7:K12">C7+(1.96*E7)</f>
        <v>58.846528000000006</v>
      </c>
      <c r="L7" s="112" t="s">
        <v>105</v>
      </c>
      <c r="M7" s="118">
        <v>14</v>
      </c>
      <c r="N7" s="129">
        <v>49.0686</v>
      </c>
      <c r="O7" s="120">
        <v>49.0686</v>
      </c>
      <c r="P7" s="129">
        <v>5.8283</v>
      </c>
      <c r="Q7" s="120">
        <v>35.4</v>
      </c>
      <c r="R7" s="120">
        <v>62.37</v>
      </c>
      <c r="S7" s="159">
        <f aca="true" t="shared" si="4" ref="S7:S12">N7-(1.645*P7)</f>
        <v>39.481046500000005</v>
      </c>
      <c r="T7" s="159">
        <f aca="true" t="shared" si="5" ref="T7:T12">N7+(1.645*P7)</f>
        <v>58.6561535</v>
      </c>
      <c r="U7" s="133">
        <f aca="true" t="shared" si="6" ref="U7:U12">N7-(1.96*P7)</f>
        <v>37.645132000000004</v>
      </c>
      <c r="V7" s="139">
        <f aca="true" t="shared" si="7" ref="V7:V12">N7+(1.96*P7)</f>
        <v>60.492068</v>
      </c>
    </row>
    <row r="8" spans="1:22" ht="12.75">
      <c r="A8" s="112">
        <v>435</v>
      </c>
      <c r="B8" s="2">
        <v>19</v>
      </c>
      <c r="C8" s="129">
        <v>49.84</v>
      </c>
      <c r="D8" s="120">
        <v>49.84</v>
      </c>
      <c r="E8" s="129">
        <v>7.1274</v>
      </c>
      <c r="F8" s="120">
        <v>30.5</v>
      </c>
      <c r="G8" s="120">
        <v>58.51</v>
      </c>
      <c r="H8" s="159">
        <f t="shared" si="0"/>
        <v>38.115427000000004</v>
      </c>
      <c r="I8" s="159">
        <f t="shared" si="1"/>
        <v>61.564573</v>
      </c>
      <c r="J8" s="133">
        <f t="shared" si="2"/>
        <v>35.870296</v>
      </c>
      <c r="K8" s="134">
        <f t="shared" si="3"/>
        <v>63.809704</v>
      </c>
      <c r="L8" s="112">
        <v>435</v>
      </c>
      <c r="M8" s="118">
        <v>15</v>
      </c>
      <c r="N8" s="129">
        <v>50.99</v>
      </c>
      <c r="O8" s="120">
        <v>50.99</v>
      </c>
      <c r="P8" s="129">
        <v>7.5933</v>
      </c>
      <c r="Q8" s="120">
        <v>30.5</v>
      </c>
      <c r="R8" s="120">
        <v>58.51</v>
      </c>
      <c r="S8" s="159">
        <f t="shared" si="4"/>
        <v>38.4990215</v>
      </c>
      <c r="T8" s="159">
        <f t="shared" si="5"/>
        <v>63.480978500000006</v>
      </c>
      <c r="U8" s="133">
        <f t="shared" si="6"/>
        <v>36.107132</v>
      </c>
      <c r="V8" s="139">
        <f t="shared" si="7"/>
        <v>65.872868</v>
      </c>
    </row>
    <row r="9" spans="1:22" ht="12.75">
      <c r="A9" s="112">
        <v>438</v>
      </c>
      <c r="B9" s="5">
        <v>18</v>
      </c>
      <c r="C9" s="129">
        <v>45.9644</v>
      </c>
      <c r="D9" s="120">
        <v>45.9644</v>
      </c>
      <c r="E9" s="129">
        <v>5.0464</v>
      </c>
      <c r="F9" s="120">
        <v>37.73</v>
      </c>
      <c r="G9" s="120">
        <v>60.35</v>
      </c>
      <c r="H9" s="159">
        <f t="shared" si="0"/>
        <v>37.663072</v>
      </c>
      <c r="I9" s="159">
        <f t="shared" si="1"/>
        <v>54.265727999999996</v>
      </c>
      <c r="J9" s="133">
        <f t="shared" si="2"/>
        <v>36.07345599999999</v>
      </c>
      <c r="K9" s="134">
        <f t="shared" si="3"/>
        <v>55.855344</v>
      </c>
      <c r="L9" s="112">
        <v>438</v>
      </c>
      <c r="M9" s="128">
        <v>14</v>
      </c>
      <c r="N9" s="129">
        <v>43.2943</v>
      </c>
      <c r="O9" s="120">
        <v>43.2943</v>
      </c>
      <c r="P9" s="129">
        <v>2.75</v>
      </c>
      <c r="Q9" s="120">
        <v>42</v>
      </c>
      <c r="R9" s="120">
        <v>51.67</v>
      </c>
      <c r="S9" s="159">
        <f t="shared" si="4"/>
        <v>38.77055</v>
      </c>
      <c r="T9" s="159">
        <f t="shared" si="5"/>
        <v>47.81805</v>
      </c>
      <c r="U9" s="133">
        <f t="shared" si="6"/>
        <v>37.9043</v>
      </c>
      <c r="V9" s="139">
        <f t="shared" si="7"/>
        <v>48.6843</v>
      </c>
    </row>
    <row r="10" spans="1:22" ht="12.75">
      <c r="A10" s="112">
        <v>83</v>
      </c>
      <c r="B10" s="5">
        <v>17</v>
      </c>
      <c r="C10" s="129">
        <v>50.2894</v>
      </c>
      <c r="D10" s="120">
        <v>50.29</v>
      </c>
      <c r="E10" s="129">
        <v>6.2763</v>
      </c>
      <c r="F10" s="120">
        <v>34.9</v>
      </c>
      <c r="G10" s="120">
        <v>61.33</v>
      </c>
      <c r="H10" s="159">
        <f t="shared" si="0"/>
        <v>39.9648865</v>
      </c>
      <c r="I10" s="159">
        <f t="shared" si="1"/>
        <v>60.6139135</v>
      </c>
      <c r="J10" s="133">
        <f t="shared" si="2"/>
        <v>37.987852000000004</v>
      </c>
      <c r="K10" s="134">
        <f t="shared" si="3"/>
        <v>62.590948</v>
      </c>
      <c r="L10" s="112">
        <v>83</v>
      </c>
      <c r="M10" s="128"/>
      <c r="N10" s="129"/>
      <c r="O10" s="120"/>
      <c r="P10" s="129"/>
      <c r="Q10" s="120"/>
      <c r="R10" s="120"/>
      <c r="S10" s="159"/>
      <c r="T10" s="159"/>
      <c r="U10" s="133"/>
      <c r="V10" s="139"/>
    </row>
    <row r="11" spans="1:22" ht="12.75">
      <c r="A11" s="112">
        <v>84</v>
      </c>
      <c r="B11" s="5">
        <v>20</v>
      </c>
      <c r="C11" s="129">
        <v>47.8355</v>
      </c>
      <c r="D11" s="120">
        <v>47.8355</v>
      </c>
      <c r="E11" s="129">
        <v>4.4531</v>
      </c>
      <c r="F11" s="120">
        <v>37.28</v>
      </c>
      <c r="G11" s="120">
        <v>56.97</v>
      </c>
      <c r="H11" s="159">
        <f t="shared" si="0"/>
        <v>40.5101505</v>
      </c>
      <c r="I11" s="159">
        <f t="shared" si="1"/>
        <v>55.160849500000005</v>
      </c>
      <c r="J11" s="133">
        <f t="shared" si="2"/>
        <v>39.107424</v>
      </c>
      <c r="K11" s="134">
        <f t="shared" si="3"/>
        <v>56.563576000000005</v>
      </c>
      <c r="L11" s="112">
        <v>84</v>
      </c>
      <c r="M11" s="128">
        <v>16</v>
      </c>
      <c r="N11" s="129">
        <v>49.195</v>
      </c>
      <c r="O11" s="120">
        <v>49.195</v>
      </c>
      <c r="P11" s="129">
        <v>3.2685</v>
      </c>
      <c r="Q11" s="120">
        <v>43.37</v>
      </c>
      <c r="R11" s="120">
        <v>56.97</v>
      </c>
      <c r="S11" s="159">
        <f t="shared" si="4"/>
        <v>43.8183175</v>
      </c>
      <c r="T11" s="159">
        <f t="shared" si="5"/>
        <v>54.5716825</v>
      </c>
      <c r="U11" s="133">
        <f t="shared" si="6"/>
        <v>42.788740000000004</v>
      </c>
      <c r="V11" s="139">
        <f t="shared" si="7"/>
        <v>55.601259999999996</v>
      </c>
    </row>
    <row r="12" spans="1:22" ht="13.5" thickBot="1">
      <c r="A12" s="113">
        <v>85</v>
      </c>
      <c r="B12" s="110">
        <v>20</v>
      </c>
      <c r="C12" s="130">
        <v>43.4845</v>
      </c>
      <c r="D12" s="121">
        <v>48.4845</v>
      </c>
      <c r="E12" s="130">
        <v>6.5066</v>
      </c>
      <c r="F12" s="121">
        <v>36.62</v>
      </c>
      <c r="G12" s="121">
        <v>62.4</v>
      </c>
      <c r="H12" s="159">
        <f t="shared" si="0"/>
        <v>32.781143</v>
      </c>
      <c r="I12" s="159">
        <f t="shared" si="1"/>
        <v>54.187856999999994</v>
      </c>
      <c r="J12" s="133">
        <f t="shared" si="2"/>
        <v>30.731564</v>
      </c>
      <c r="K12" s="134">
        <f t="shared" si="3"/>
        <v>56.237435999999995</v>
      </c>
      <c r="L12" s="113">
        <v>85</v>
      </c>
      <c r="M12" s="119">
        <v>16</v>
      </c>
      <c r="N12" s="130">
        <v>44.6156</v>
      </c>
      <c r="O12" s="121">
        <v>44.6156</v>
      </c>
      <c r="P12" s="130">
        <v>6.77</v>
      </c>
      <c r="Q12" s="121">
        <v>37.16</v>
      </c>
      <c r="R12" s="121">
        <v>62.4</v>
      </c>
      <c r="S12" s="159">
        <f t="shared" si="4"/>
        <v>33.47895</v>
      </c>
      <c r="T12" s="159">
        <f t="shared" si="5"/>
        <v>55.752250000000004</v>
      </c>
      <c r="U12" s="133">
        <f t="shared" si="6"/>
        <v>31.346400000000003</v>
      </c>
      <c r="V12" s="139">
        <f t="shared" si="7"/>
        <v>57.8848</v>
      </c>
    </row>
    <row r="13" spans="1:22" ht="13.5" thickTop="1">
      <c r="A13" s="191" t="s">
        <v>211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1" t="s">
        <v>211</v>
      </c>
      <c r="M13" s="192"/>
      <c r="N13" s="192"/>
      <c r="O13" s="192"/>
      <c r="P13" s="192"/>
      <c r="Q13" s="192"/>
      <c r="R13" s="192"/>
      <c r="S13" s="192"/>
      <c r="T13" s="192"/>
      <c r="U13" s="193"/>
      <c r="V13" s="194"/>
    </row>
    <row r="14" spans="1:22" ht="12.75">
      <c r="A14" s="187" t="s">
        <v>209</v>
      </c>
      <c r="B14" s="188"/>
      <c r="C14" s="188"/>
      <c r="D14" s="188"/>
      <c r="E14" s="188"/>
      <c r="F14" s="188"/>
      <c r="G14" s="188"/>
      <c r="H14" s="188"/>
      <c r="I14" s="188"/>
      <c r="J14" s="174"/>
      <c r="K14" s="174"/>
      <c r="L14" s="187" t="s">
        <v>225</v>
      </c>
      <c r="M14" s="188"/>
      <c r="N14" s="188"/>
      <c r="O14" s="188"/>
      <c r="P14" s="188"/>
      <c r="Q14" s="188"/>
      <c r="R14" s="188"/>
      <c r="S14" s="188"/>
      <c r="T14" s="188"/>
      <c r="U14" s="189"/>
      <c r="V14" s="190"/>
    </row>
    <row r="15" spans="1:22" ht="38.25" customHeight="1">
      <c r="A15" s="112" t="s">
        <v>195</v>
      </c>
      <c r="B15" s="1" t="s">
        <v>207</v>
      </c>
      <c r="C15" s="143" t="s">
        <v>216</v>
      </c>
      <c r="D15" s="60" t="s">
        <v>217</v>
      </c>
      <c r="E15" s="144" t="s">
        <v>218</v>
      </c>
      <c r="F15" s="127" t="s">
        <v>227</v>
      </c>
      <c r="G15" s="127" t="s">
        <v>229</v>
      </c>
      <c r="H15" s="158" t="s">
        <v>237</v>
      </c>
      <c r="I15" s="158" t="s">
        <v>238</v>
      </c>
      <c r="J15" s="140" t="s">
        <v>230</v>
      </c>
      <c r="K15" s="141" t="s">
        <v>231</v>
      </c>
      <c r="L15" s="112" t="s">
        <v>195</v>
      </c>
      <c r="M15" s="52" t="s">
        <v>207</v>
      </c>
      <c r="N15" s="143" t="s">
        <v>216</v>
      </c>
      <c r="O15" s="127" t="s">
        <v>217</v>
      </c>
      <c r="P15" s="144" t="s">
        <v>218</v>
      </c>
      <c r="Q15" s="127" t="s">
        <v>227</v>
      </c>
      <c r="R15" s="127" t="s">
        <v>229</v>
      </c>
      <c r="S15" s="158" t="s">
        <v>237</v>
      </c>
      <c r="T15" s="158" t="s">
        <v>238</v>
      </c>
      <c r="U15" s="140" t="s">
        <v>230</v>
      </c>
      <c r="V15" s="142" t="s">
        <v>231</v>
      </c>
    </row>
    <row r="16" spans="1:22" ht="12.75">
      <c r="A16" s="112">
        <v>434</v>
      </c>
      <c r="B16" s="2">
        <v>19</v>
      </c>
      <c r="C16" s="131">
        <v>4.7003</v>
      </c>
      <c r="D16" s="120">
        <f>EXP(C16)</f>
        <v>109.98016155197674</v>
      </c>
      <c r="E16" s="131">
        <v>0.1372</v>
      </c>
      <c r="F16" s="115">
        <v>4.493</v>
      </c>
      <c r="G16" s="115">
        <v>4.9287</v>
      </c>
      <c r="H16" s="161">
        <f aca="true" t="shared" si="8" ref="H16:H22">C16-(1.645*E16)</f>
        <v>4.4746060000000005</v>
      </c>
      <c r="I16" s="161">
        <f aca="true" t="shared" si="9" ref="I16:I22">C16+(1.645*E16)</f>
        <v>4.925994</v>
      </c>
      <c r="J16" s="135">
        <f aca="true" t="shared" si="10" ref="J16:J22">C16-(1.96*E16)</f>
        <v>4.431388</v>
      </c>
      <c r="K16" s="136">
        <f aca="true" t="shared" si="11" ref="K16:K22">C16+(1.96*E16)</f>
        <v>4.969212000000001</v>
      </c>
      <c r="L16" s="112">
        <v>434</v>
      </c>
      <c r="M16" s="128">
        <v>15</v>
      </c>
      <c r="N16" s="131">
        <v>4.7321</v>
      </c>
      <c r="O16" s="120">
        <f>EXP(N16)</f>
        <v>113.53373302127058</v>
      </c>
      <c r="P16" s="131">
        <v>0.1321</v>
      </c>
      <c r="Q16" s="115">
        <v>4.5038</v>
      </c>
      <c r="R16" s="115">
        <v>4.9287</v>
      </c>
      <c r="S16" s="161">
        <f aca="true" t="shared" si="12" ref="S16:S22">N16-(1.645*P16)</f>
        <v>4.5147955</v>
      </c>
      <c r="T16" s="161">
        <f aca="true" t="shared" si="13" ref="T16:T22">N16+(1.645*P16)</f>
        <v>4.9494045</v>
      </c>
      <c r="U16" s="135">
        <f aca="true" t="shared" si="14" ref="U16:U22">N16-(1.96*P16)</f>
        <v>4.473184</v>
      </c>
      <c r="V16" s="163">
        <f aca="true" t="shared" si="15" ref="V16:V22">N16+(1.96*P16)</f>
        <v>4.991016</v>
      </c>
    </row>
    <row r="17" spans="1:22" ht="12.75">
      <c r="A17" s="112" t="s">
        <v>105</v>
      </c>
      <c r="B17" s="2">
        <v>18</v>
      </c>
      <c r="C17" s="131">
        <v>4.747</v>
      </c>
      <c r="D17" s="120">
        <f aca="true" t="shared" si="16" ref="D17:D22">EXP(C17)</f>
        <v>115.23805128314704</v>
      </c>
      <c r="E17" s="131">
        <v>0.1041</v>
      </c>
      <c r="F17" s="115">
        <v>4.5776</v>
      </c>
      <c r="G17" s="115">
        <v>4.9774</v>
      </c>
      <c r="H17" s="161">
        <f t="shared" si="8"/>
        <v>4.5757555</v>
      </c>
      <c r="I17" s="161">
        <f t="shared" si="9"/>
        <v>4.9182445</v>
      </c>
      <c r="J17" s="135">
        <f t="shared" si="10"/>
        <v>4.542964</v>
      </c>
      <c r="K17" s="136">
        <f t="shared" si="11"/>
        <v>4.951036</v>
      </c>
      <c r="L17" s="112" t="s">
        <v>105</v>
      </c>
      <c r="M17" s="118">
        <v>14</v>
      </c>
      <c r="N17" s="131">
        <v>4.7727</v>
      </c>
      <c r="O17" s="120">
        <f aca="true" t="shared" si="17" ref="O17:O22">EXP(N17)</f>
        <v>118.2380541166968</v>
      </c>
      <c r="P17" s="131">
        <v>0.1029</v>
      </c>
      <c r="Q17" s="115">
        <v>4.5776</v>
      </c>
      <c r="R17" s="115">
        <v>4.9774</v>
      </c>
      <c r="S17" s="161">
        <f t="shared" si="12"/>
        <v>4.603429500000001</v>
      </c>
      <c r="T17" s="161">
        <f t="shared" si="13"/>
        <v>4.9419705</v>
      </c>
      <c r="U17" s="135">
        <f t="shared" si="14"/>
        <v>4.571016</v>
      </c>
      <c r="V17" s="163">
        <f t="shared" si="15"/>
        <v>4.974384000000001</v>
      </c>
    </row>
    <row r="18" spans="1:22" ht="12.75">
      <c r="A18" s="112">
        <v>435</v>
      </c>
      <c r="B18" s="2">
        <v>19</v>
      </c>
      <c r="C18" s="131">
        <v>4.9509</v>
      </c>
      <c r="D18" s="120">
        <f t="shared" si="16"/>
        <v>141.30207858202317</v>
      </c>
      <c r="E18" s="131">
        <v>0.1584</v>
      </c>
      <c r="F18" s="115">
        <v>4.7032</v>
      </c>
      <c r="G18" s="115">
        <v>5.3291</v>
      </c>
      <c r="H18" s="161">
        <f t="shared" si="8"/>
        <v>4.690332</v>
      </c>
      <c r="I18" s="161">
        <f t="shared" si="9"/>
        <v>5.211468</v>
      </c>
      <c r="J18" s="135">
        <f t="shared" si="10"/>
        <v>4.640436</v>
      </c>
      <c r="K18" s="136">
        <f t="shared" si="11"/>
        <v>5.2613639999999995</v>
      </c>
      <c r="L18" s="112">
        <v>435</v>
      </c>
      <c r="M18" s="118">
        <v>15</v>
      </c>
      <c r="N18" s="131">
        <v>4.998</v>
      </c>
      <c r="O18" s="120">
        <f t="shared" si="17"/>
        <v>148.1166294129044</v>
      </c>
      <c r="P18" s="131">
        <v>0.144</v>
      </c>
      <c r="Q18" s="115">
        <v>4.7032</v>
      </c>
      <c r="R18" s="115">
        <v>5.2391</v>
      </c>
      <c r="S18" s="161">
        <f t="shared" si="12"/>
        <v>4.76112</v>
      </c>
      <c r="T18" s="161">
        <f t="shared" si="13"/>
        <v>5.23488</v>
      </c>
      <c r="U18" s="135">
        <f t="shared" si="14"/>
        <v>4.71576</v>
      </c>
      <c r="V18" s="163">
        <f t="shared" si="15"/>
        <v>5.28024</v>
      </c>
    </row>
    <row r="19" spans="1:22" ht="12.75">
      <c r="A19" s="112">
        <v>438</v>
      </c>
      <c r="B19" s="5">
        <v>18</v>
      </c>
      <c r="C19" s="131">
        <v>4.7177</v>
      </c>
      <c r="D19" s="120">
        <f t="shared" si="16"/>
        <v>111.91056214437373</v>
      </c>
      <c r="E19" s="131">
        <v>0.1403</v>
      </c>
      <c r="F19" s="115">
        <v>4.5072</v>
      </c>
      <c r="G19" s="115">
        <v>5.1481</v>
      </c>
      <c r="H19" s="161">
        <f t="shared" si="8"/>
        <v>4.4869065</v>
      </c>
      <c r="I19" s="161">
        <f t="shared" si="9"/>
        <v>4.9484935</v>
      </c>
      <c r="J19" s="135">
        <f t="shared" si="10"/>
        <v>4.442712</v>
      </c>
      <c r="K19" s="136">
        <f t="shared" si="11"/>
        <v>4.992687999999999</v>
      </c>
      <c r="L19" s="112">
        <v>438</v>
      </c>
      <c r="M19" s="118">
        <v>14</v>
      </c>
      <c r="N19" s="131">
        <v>4.7561</v>
      </c>
      <c r="O19" s="120">
        <f t="shared" si="17"/>
        <v>116.29150348766619</v>
      </c>
      <c r="P19" s="131">
        <v>0.1338</v>
      </c>
      <c r="Q19" s="115">
        <v>4.6003</v>
      </c>
      <c r="R19" s="115">
        <v>5.1481</v>
      </c>
      <c r="S19" s="161">
        <f t="shared" si="12"/>
        <v>4.535999</v>
      </c>
      <c r="T19" s="161">
        <f t="shared" si="13"/>
        <v>4.976201</v>
      </c>
      <c r="U19" s="135">
        <f t="shared" si="14"/>
        <v>4.493852</v>
      </c>
      <c r="V19" s="163">
        <f t="shared" si="15"/>
        <v>5.018348</v>
      </c>
    </row>
    <row r="20" spans="1:22" ht="12.75">
      <c r="A20" s="112">
        <v>83</v>
      </c>
      <c r="B20" s="5">
        <v>17</v>
      </c>
      <c r="C20" s="131">
        <v>5.1998</v>
      </c>
      <c r="D20" s="120">
        <f t="shared" si="16"/>
        <v>181.23599105197925</v>
      </c>
      <c r="E20" s="131">
        <v>0.1868</v>
      </c>
      <c r="F20" s="115">
        <v>4.8881</v>
      </c>
      <c r="G20" s="115">
        <v>5.5314</v>
      </c>
      <c r="H20" s="161">
        <f t="shared" si="8"/>
        <v>4.892513999999999</v>
      </c>
      <c r="I20" s="161">
        <f t="shared" si="9"/>
        <v>5.507086</v>
      </c>
      <c r="J20" s="135">
        <f t="shared" si="10"/>
        <v>4.833672</v>
      </c>
      <c r="K20" s="136">
        <f t="shared" si="11"/>
        <v>5.5659279999999995</v>
      </c>
      <c r="L20" s="112">
        <v>83</v>
      </c>
      <c r="M20" s="118"/>
      <c r="N20" s="131"/>
      <c r="O20" s="120"/>
      <c r="P20" s="131"/>
      <c r="Q20" s="115"/>
      <c r="R20" s="115"/>
      <c r="S20" s="161"/>
      <c r="T20" s="161"/>
      <c r="U20" s="135"/>
      <c r="V20" s="163"/>
    </row>
    <row r="21" spans="1:22" ht="12.75">
      <c r="A21" s="112">
        <v>84</v>
      </c>
      <c r="B21" s="5">
        <v>20</v>
      </c>
      <c r="C21" s="131">
        <v>4.8195</v>
      </c>
      <c r="D21" s="120">
        <f t="shared" si="16"/>
        <v>123.90312372748802</v>
      </c>
      <c r="E21" s="131">
        <v>0.1639</v>
      </c>
      <c r="F21" s="115">
        <v>4.4945</v>
      </c>
      <c r="G21" s="115">
        <v>5.1963</v>
      </c>
      <c r="H21" s="161">
        <f t="shared" si="8"/>
        <v>4.549884499999999</v>
      </c>
      <c r="I21" s="161">
        <f t="shared" si="9"/>
        <v>5.0891155</v>
      </c>
      <c r="J21" s="135">
        <f t="shared" si="10"/>
        <v>4.498256</v>
      </c>
      <c r="K21" s="136">
        <f t="shared" si="11"/>
        <v>5.140744</v>
      </c>
      <c r="L21" s="112">
        <v>84</v>
      </c>
      <c r="M21" s="118">
        <v>16</v>
      </c>
      <c r="N21" s="131">
        <v>4.8618</v>
      </c>
      <c r="O21" s="120">
        <f t="shared" si="17"/>
        <v>129.25665481584684</v>
      </c>
      <c r="P21" s="131">
        <v>0.1445</v>
      </c>
      <c r="Q21" s="115">
        <v>4.6932</v>
      </c>
      <c r="R21" s="115">
        <v>5.1963</v>
      </c>
      <c r="S21" s="161">
        <f t="shared" si="12"/>
        <v>4.6240974999999995</v>
      </c>
      <c r="T21" s="161">
        <f t="shared" si="13"/>
        <v>5.0995025</v>
      </c>
      <c r="U21" s="135">
        <f t="shared" si="14"/>
        <v>4.57858</v>
      </c>
      <c r="V21" s="163">
        <f t="shared" si="15"/>
        <v>5.14502</v>
      </c>
    </row>
    <row r="22" spans="1:22" ht="13.5" thickBot="1">
      <c r="A22" s="113">
        <v>85</v>
      </c>
      <c r="B22" s="110">
        <v>20</v>
      </c>
      <c r="C22" s="132">
        <v>5.0798</v>
      </c>
      <c r="D22" s="120">
        <f t="shared" si="16"/>
        <v>160.74190433268828</v>
      </c>
      <c r="E22" s="132">
        <v>0.1857</v>
      </c>
      <c r="F22" s="116">
        <v>4.8691</v>
      </c>
      <c r="G22" s="116">
        <v>5.6661</v>
      </c>
      <c r="H22" s="161">
        <f t="shared" si="8"/>
        <v>4.7743234999999995</v>
      </c>
      <c r="I22" s="161">
        <f t="shared" si="9"/>
        <v>5.3852765</v>
      </c>
      <c r="J22" s="135">
        <f t="shared" si="10"/>
        <v>4.715827999999999</v>
      </c>
      <c r="K22" s="136">
        <f t="shared" si="11"/>
        <v>5.443772</v>
      </c>
      <c r="L22" s="113">
        <v>85</v>
      </c>
      <c r="M22" s="119">
        <v>16</v>
      </c>
      <c r="N22" s="132">
        <v>5.108</v>
      </c>
      <c r="O22" s="120">
        <f t="shared" si="17"/>
        <v>165.3393452839085</v>
      </c>
      <c r="P22" s="132">
        <v>0.1963</v>
      </c>
      <c r="Q22" s="116">
        <v>4.8691</v>
      </c>
      <c r="R22" s="116">
        <v>5.6661</v>
      </c>
      <c r="S22" s="161">
        <f t="shared" si="12"/>
        <v>4.785086499999999</v>
      </c>
      <c r="T22" s="161">
        <f t="shared" si="13"/>
        <v>5.4309135</v>
      </c>
      <c r="U22" s="135">
        <f t="shared" si="14"/>
        <v>4.723252</v>
      </c>
      <c r="V22" s="163">
        <f t="shared" si="15"/>
        <v>5.492748</v>
      </c>
    </row>
    <row r="23" spans="1:22" ht="13.5" thickTop="1">
      <c r="A23" s="191" t="s">
        <v>212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1" t="s">
        <v>212</v>
      </c>
      <c r="M23" s="192"/>
      <c r="N23" s="192"/>
      <c r="O23" s="192"/>
      <c r="P23" s="192"/>
      <c r="Q23" s="192"/>
      <c r="R23" s="192"/>
      <c r="S23" s="192"/>
      <c r="T23" s="192"/>
      <c r="U23" s="193"/>
      <c r="V23" s="194"/>
    </row>
    <row r="24" spans="1:22" ht="12.75">
      <c r="A24" s="187" t="s">
        <v>209</v>
      </c>
      <c r="B24" s="188"/>
      <c r="C24" s="188"/>
      <c r="D24" s="188"/>
      <c r="E24" s="188"/>
      <c r="F24" s="188"/>
      <c r="G24" s="188"/>
      <c r="H24" s="188"/>
      <c r="I24" s="188"/>
      <c r="J24" s="174"/>
      <c r="K24" s="174"/>
      <c r="L24" s="187" t="s">
        <v>225</v>
      </c>
      <c r="M24" s="188"/>
      <c r="N24" s="188"/>
      <c r="O24" s="188"/>
      <c r="P24" s="188"/>
      <c r="Q24" s="188"/>
      <c r="R24" s="188"/>
      <c r="S24" s="188"/>
      <c r="T24" s="188"/>
      <c r="U24" s="189"/>
      <c r="V24" s="190"/>
    </row>
    <row r="25" spans="1:22" ht="38.25" customHeight="1">
      <c r="A25" s="112" t="s">
        <v>195</v>
      </c>
      <c r="B25" s="1" t="s">
        <v>207</v>
      </c>
      <c r="C25" s="143" t="s">
        <v>216</v>
      </c>
      <c r="D25" s="60" t="s">
        <v>217</v>
      </c>
      <c r="E25" s="144" t="s">
        <v>218</v>
      </c>
      <c r="F25" s="127" t="s">
        <v>227</v>
      </c>
      <c r="G25" s="127" t="s">
        <v>229</v>
      </c>
      <c r="H25" s="158" t="s">
        <v>237</v>
      </c>
      <c r="I25" s="158" t="s">
        <v>238</v>
      </c>
      <c r="J25" s="140" t="s">
        <v>230</v>
      </c>
      <c r="K25" s="141" t="s">
        <v>231</v>
      </c>
      <c r="L25" s="112" t="s">
        <v>195</v>
      </c>
      <c r="M25" s="52" t="s">
        <v>207</v>
      </c>
      <c r="N25" s="143" t="s">
        <v>216</v>
      </c>
      <c r="O25" s="127" t="s">
        <v>217</v>
      </c>
      <c r="P25" s="144" t="s">
        <v>218</v>
      </c>
      <c r="Q25" s="127" t="s">
        <v>227</v>
      </c>
      <c r="R25" s="127" t="s">
        <v>229</v>
      </c>
      <c r="S25" s="158" t="s">
        <v>237</v>
      </c>
      <c r="T25" s="158" t="s">
        <v>238</v>
      </c>
      <c r="U25" s="140" t="s">
        <v>230</v>
      </c>
      <c r="V25" s="142" t="s">
        <v>231</v>
      </c>
    </row>
    <row r="26" spans="1:22" ht="12.75">
      <c r="A26" s="112">
        <v>434</v>
      </c>
      <c r="B26" s="2">
        <v>19</v>
      </c>
      <c r="C26" s="131">
        <v>4.4963</v>
      </c>
      <c r="D26" s="120">
        <f aca="true" t="shared" si="18" ref="D26:D32">EXP(C26)</f>
        <v>89.6846833227364</v>
      </c>
      <c r="E26" s="131">
        <v>0.2929</v>
      </c>
      <c r="F26" s="115">
        <v>4.0254</v>
      </c>
      <c r="G26" s="115">
        <v>4.9488</v>
      </c>
      <c r="H26" s="161">
        <f aca="true" t="shared" si="19" ref="H26:H32">C26-(1.645*E26)</f>
        <v>4.0144795</v>
      </c>
      <c r="I26" s="161">
        <f aca="true" t="shared" si="20" ref="I26:I32">C26+(1.645*E26)</f>
        <v>4.978120499999999</v>
      </c>
      <c r="J26" s="135">
        <f aca="true" t="shared" si="21" ref="J26:J32">C26-(1.96*E26)</f>
        <v>3.9222159999999997</v>
      </c>
      <c r="K26" s="136">
        <f aca="true" t="shared" si="22" ref="K26:K32">C26+(1.96*E26)</f>
        <v>5.070384</v>
      </c>
      <c r="L26" s="112">
        <v>434</v>
      </c>
      <c r="M26" s="118">
        <v>15</v>
      </c>
      <c r="N26" s="131">
        <v>4.564</v>
      </c>
      <c r="O26" s="120">
        <f aca="true" t="shared" si="23" ref="O26:O32">EXP(N26)</f>
        <v>95.96657943780268</v>
      </c>
      <c r="P26" s="131">
        <v>0.2784</v>
      </c>
      <c r="Q26" s="115">
        <v>4.0431</v>
      </c>
      <c r="R26" s="115">
        <v>4.9488</v>
      </c>
      <c r="S26" s="161">
        <f aca="true" t="shared" si="24" ref="S26:S32">N26-(1.645*P26)</f>
        <v>4.106032</v>
      </c>
      <c r="T26" s="161">
        <f aca="true" t="shared" si="25" ref="T26:T32">N26+(1.645*P26)</f>
        <v>5.021968</v>
      </c>
      <c r="U26" s="135">
        <f aca="true" t="shared" si="26" ref="U26:U32">N26-(1.96*P26)</f>
        <v>4.018336</v>
      </c>
      <c r="V26" s="163">
        <f aca="true" t="shared" si="27" ref="V26:V32">N26+(1.96*P26)</f>
        <v>5.109664</v>
      </c>
    </row>
    <row r="27" spans="1:22" ht="12.75">
      <c r="A27" s="112" t="s">
        <v>105</v>
      </c>
      <c r="B27" s="2">
        <v>18</v>
      </c>
      <c r="C27" s="131">
        <v>4.4907</v>
      </c>
      <c r="D27" s="120">
        <f t="shared" si="18"/>
        <v>89.18385273062366</v>
      </c>
      <c r="E27" s="131">
        <v>0.2225</v>
      </c>
      <c r="F27" s="115">
        <v>4.1109</v>
      </c>
      <c r="G27" s="115">
        <v>4.9416</v>
      </c>
      <c r="H27" s="161">
        <f t="shared" si="19"/>
        <v>4.1246875</v>
      </c>
      <c r="I27" s="161">
        <f t="shared" si="20"/>
        <v>4.8567125</v>
      </c>
      <c r="J27" s="135">
        <f t="shared" si="21"/>
        <v>4.054600000000001</v>
      </c>
      <c r="K27" s="136">
        <f t="shared" si="22"/>
        <v>4.9268</v>
      </c>
      <c r="L27" s="112" t="s">
        <v>105</v>
      </c>
      <c r="M27" s="118">
        <v>14</v>
      </c>
      <c r="N27" s="131">
        <v>4.545</v>
      </c>
      <c r="O27" s="120">
        <f t="shared" si="23"/>
        <v>94.1604272094068</v>
      </c>
      <c r="P27" s="131">
        <v>0.2196</v>
      </c>
      <c r="Q27" s="115">
        <v>4.1109</v>
      </c>
      <c r="R27" s="115">
        <v>4.9416</v>
      </c>
      <c r="S27" s="161">
        <f t="shared" si="24"/>
        <v>4.183758</v>
      </c>
      <c r="T27" s="161">
        <f t="shared" si="25"/>
        <v>4.906242</v>
      </c>
      <c r="U27" s="135">
        <f t="shared" si="26"/>
        <v>4.114584</v>
      </c>
      <c r="V27" s="163">
        <f t="shared" si="27"/>
        <v>4.975416</v>
      </c>
    </row>
    <row r="28" spans="1:22" ht="12.75">
      <c r="A28" s="112">
        <v>435</v>
      </c>
      <c r="B28" s="2">
        <v>19</v>
      </c>
      <c r="C28" s="131">
        <v>5.3134</v>
      </c>
      <c r="D28" s="120">
        <f t="shared" si="18"/>
        <v>203.03939007564364</v>
      </c>
      <c r="E28" s="131">
        <v>0.2378</v>
      </c>
      <c r="F28" s="115">
        <v>4.9273</v>
      </c>
      <c r="G28" s="115">
        <v>5.7268</v>
      </c>
      <c r="H28" s="161">
        <f t="shared" si="19"/>
        <v>4.922219</v>
      </c>
      <c r="I28" s="161">
        <f t="shared" si="20"/>
        <v>5.704580999999999</v>
      </c>
      <c r="J28" s="135">
        <f t="shared" si="21"/>
        <v>4.847312</v>
      </c>
      <c r="K28" s="136">
        <f t="shared" si="22"/>
        <v>5.779488</v>
      </c>
      <c r="L28" s="112">
        <v>435</v>
      </c>
      <c r="M28" s="118">
        <v>15</v>
      </c>
      <c r="N28" s="131">
        <v>5.3849</v>
      </c>
      <c r="O28" s="120">
        <f t="shared" si="23"/>
        <v>218.08829418757313</v>
      </c>
      <c r="P28" s="131">
        <v>0.2147</v>
      </c>
      <c r="Q28" s="115">
        <v>4.9273</v>
      </c>
      <c r="R28" s="115">
        <v>5.7268</v>
      </c>
      <c r="S28" s="161">
        <f t="shared" si="24"/>
        <v>5.0317185</v>
      </c>
      <c r="T28" s="161">
        <f t="shared" si="25"/>
        <v>5.7380815</v>
      </c>
      <c r="U28" s="135">
        <f t="shared" si="26"/>
        <v>4.964088</v>
      </c>
      <c r="V28" s="163">
        <f t="shared" si="27"/>
        <v>5.805712</v>
      </c>
    </row>
    <row r="29" spans="1:22" ht="12.75">
      <c r="A29" s="112">
        <v>438</v>
      </c>
      <c r="B29" s="5">
        <v>18</v>
      </c>
      <c r="C29" s="131">
        <v>4.8492</v>
      </c>
      <c r="D29" s="120">
        <f t="shared" si="18"/>
        <v>127.63823840017842</v>
      </c>
      <c r="E29" s="131">
        <v>0.2371</v>
      </c>
      <c r="F29" s="115">
        <v>4.4543</v>
      </c>
      <c r="G29" s="115">
        <v>5.5294</v>
      </c>
      <c r="H29" s="161">
        <f t="shared" si="19"/>
        <v>4.4591705</v>
      </c>
      <c r="I29" s="161">
        <f t="shared" si="20"/>
        <v>5.2392294999999995</v>
      </c>
      <c r="J29" s="135">
        <f t="shared" si="21"/>
        <v>4.384484</v>
      </c>
      <c r="K29" s="136">
        <f t="shared" si="22"/>
        <v>5.313916</v>
      </c>
      <c r="L29" s="112">
        <v>438</v>
      </c>
      <c r="M29" s="118">
        <v>14</v>
      </c>
      <c r="N29" s="131">
        <v>4.9188</v>
      </c>
      <c r="O29" s="120">
        <f t="shared" si="23"/>
        <v>136.8383086530818</v>
      </c>
      <c r="P29" s="131">
        <v>0.2174</v>
      </c>
      <c r="Q29" s="115">
        <v>4.6444</v>
      </c>
      <c r="R29" s="115">
        <v>5.5294</v>
      </c>
      <c r="S29" s="161">
        <f t="shared" si="24"/>
        <v>4.561177</v>
      </c>
      <c r="T29" s="161">
        <f t="shared" si="25"/>
        <v>5.276423</v>
      </c>
      <c r="U29" s="135">
        <f t="shared" si="26"/>
        <v>4.4926960000000005</v>
      </c>
      <c r="V29" s="163">
        <f t="shared" si="27"/>
        <v>5.344904</v>
      </c>
    </row>
    <row r="30" spans="1:22" ht="12.75">
      <c r="A30" s="112">
        <v>83</v>
      </c>
      <c r="B30" s="5">
        <v>17</v>
      </c>
      <c r="C30" s="131">
        <v>5.253</v>
      </c>
      <c r="D30" s="120">
        <f t="shared" si="18"/>
        <v>191.13882567040574</v>
      </c>
      <c r="E30" s="131">
        <v>0.2868</v>
      </c>
      <c r="F30" s="115">
        <v>4.7449</v>
      </c>
      <c r="G30" s="115">
        <v>5.7333</v>
      </c>
      <c r="H30" s="161">
        <f t="shared" si="19"/>
        <v>4.781214</v>
      </c>
      <c r="I30" s="161">
        <f t="shared" si="20"/>
        <v>5.724786</v>
      </c>
      <c r="J30" s="135">
        <f t="shared" si="21"/>
        <v>4.690872000000001</v>
      </c>
      <c r="K30" s="136">
        <f t="shared" si="22"/>
        <v>5.815128</v>
      </c>
      <c r="L30" s="112">
        <v>83</v>
      </c>
      <c r="M30" s="118"/>
      <c r="N30" s="131"/>
      <c r="O30" s="120"/>
      <c r="P30" s="131"/>
      <c r="Q30" s="115"/>
      <c r="R30" s="115"/>
      <c r="S30" s="161"/>
      <c r="T30" s="161"/>
      <c r="U30" s="135"/>
      <c r="V30" s="163"/>
    </row>
    <row r="31" spans="1:22" ht="12.75">
      <c r="A31" s="112">
        <v>84</v>
      </c>
      <c r="B31" s="5">
        <v>20</v>
      </c>
      <c r="C31" s="131">
        <v>5.0182</v>
      </c>
      <c r="D31" s="120">
        <f t="shared" si="18"/>
        <v>151.13900858643007</v>
      </c>
      <c r="E31" s="131">
        <v>0.2711</v>
      </c>
      <c r="F31" s="115">
        <v>4.4188</v>
      </c>
      <c r="G31" s="115">
        <v>5.5947</v>
      </c>
      <c r="H31" s="161">
        <f t="shared" si="19"/>
        <v>4.5722405</v>
      </c>
      <c r="I31" s="161">
        <f t="shared" si="20"/>
        <v>5.4641595</v>
      </c>
      <c r="J31" s="135">
        <f t="shared" si="21"/>
        <v>4.4868440000000005</v>
      </c>
      <c r="K31" s="136">
        <f t="shared" si="22"/>
        <v>5.549556</v>
      </c>
      <c r="L31" s="112">
        <v>84</v>
      </c>
      <c r="M31" s="118">
        <v>16</v>
      </c>
      <c r="N31" s="131">
        <v>5.0918</v>
      </c>
      <c r="O31" s="120">
        <f t="shared" si="23"/>
        <v>162.682427034676</v>
      </c>
      <c r="P31" s="131">
        <v>0.2265</v>
      </c>
      <c r="Q31" s="115">
        <v>4.8122</v>
      </c>
      <c r="R31" s="115">
        <v>5.5947</v>
      </c>
      <c r="S31" s="161">
        <f t="shared" si="24"/>
        <v>4.7192075</v>
      </c>
      <c r="T31" s="161">
        <f t="shared" si="25"/>
        <v>5.4643925</v>
      </c>
      <c r="U31" s="135">
        <f t="shared" si="26"/>
        <v>4.64786</v>
      </c>
      <c r="V31" s="163">
        <f t="shared" si="27"/>
        <v>5.5357400000000005</v>
      </c>
    </row>
    <row r="32" spans="1:22" ht="13.5" thickBot="1">
      <c r="A32" s="113">
        <v>85</v>
      </c>
      <c r="B32" s="110">
        <v>20</v>
      </c>
      <c r="C32" s="132">
        <v>4.8471</v>
      </c>
      <c r="D32" s="120">
        <f t="shared" si="18"/>
        <v>127.37047934494754</v>
      </c>
      <c r="E32" s="132">
        <v>0.3032</v>
      </c>
      <c r="F32" s="116">
        <v>4.4543</v>
      </c>
      <c r="G32" s="116">
        <v>5.7462</v>
      </c>
      <c r="H32" s="161">
        <f t="shared" si="19"/>
        <v>4.348336</v>
      </c>
      <c r="I32" s="161">
        <f t="shared" si="20"/>
        <v>5.345864000000001</v>
      </c>
      <c r="J32" s="135">
        <f t="shared" si="21"/>
        <v>4.252828</v>
      </c>
      <c r="K32" s="136">
        <f t="shared" si="22"/>
        <v>5.441372</v>
      </c>
      <c r="L32" s="113">
        <v>85</v>
      </c>
      <c r="M32" s="119">
        <v>16</v>
      </c>
      <c r="N32" s="132">
        <v>4.8959</v>
      </c>
      <c r="O32" s="120">
        <f t="shared" si="23"/>
        <v>133.74031875284103</v>
      </c>
      <c r="P32" s="132">
        <v>0.3166</v>
      </c>
      <c r="Q32" s="116">
        <v>4.4543</v>
      </c>
      <c r="R32" s="116">
        <v>5.7462</v>
      </c>
      <c r="S32" s="161">
        <f t="shared" si="24"/>
        <v>4.375093</v>
      </c>
      <c r="T32" s="161">
        <f t="shared" si="25"/>
        <v>5.416707000000001</v>
      </c>
      <c r="U32" s="135">
        <f t="shared" si="26"/>
        <v>4.275364</v>
      </c>
      <c r="V32" s="163">
        <f t="shared" si="27"/>
        <v>5.516436000000001</v>
      </c>
    </row>
    <row r="33" spans="1:22" ht="13.5" thickTop="1">
      <c r="A33" s="191" t="s">
        <v>213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1" t="s">
        <v>213</v>
      </c>
      <c r="M33" s="192"/>
      <c r="N33" s="192"/>
      <c r="O33" s="192"/>
      <c r="P33" s="192"/>
      <c r="Q33" s="192"/>
      <c r="R33" s="192"/>
      <c r="S33" s="192"/>
      <c r="T33" s="192"/>
      <c r="U33" s="193"/>
      <c r="V33" s="194"/>
    </row>
    <row r="34" spans="1:22" ht="12.75">
      <c r="A34" s="187" t="s">
        <v>209</v>
      </c>
      <c r="B34" s="188"/>
      <c r="C34" s="188"/>
      <c r="D34" s="188"/>
      <c r="E34" s="188"/>
      <c r="F34" s="188"/>
      <c r="G34" s="188"/>
      <c r="H34" s="188"/>
      <c r="I34" s="188"/>
      <c r="J34" s="174"/>
      <c r="K34" s="174"/>
      <c r="L34" s="187" t="s">
        <v>225</v>
      </c>
      <c r="M34" s="188"/>
      <c r="N34" s="188"/>
      <c r="O34" s="188"/>
      <c r="P34" s="188"/>
      <c r="Q34" s="188"/>
      <c r="R34" s="188"/>
      <c r="S34" s="188"/>
      <c r="T34" s="188"/>
      <c r="U34" s="189"/>
      <c r="V34" s="190"/>
    </row>
    <row r="35" spans="1:22" ht="38.25" customHeight="1">
      <c r="A35" s="112" t="s">
        <v>195</v>
      </c>
      <c r="B35" s="1" t="s">
        <v>207</v>
      </c>
      <c r="C35" s="143" t="s">
        <v>216</v>
      </c>
      <c r="D35" s="60" t="s">
        <v>217</v>
      </c>
      <c r="E35" s="144" t="s">
        <v>218</v>
      </c>
      <c r="F35" s="127" t="s">
        <v>227</v>
      </c>
      <c r="G35" s="127" t="s">
        <v>229</v>
      </c>
      <c r="H35" s="158" t="s">
        <v>237</v>
      </c>
      <c r="I35" s="158" t="s">
        <v>238</v>
      </c>
      <c r="J35" s="140" t="s">
        <v>230</v>
      </c>
      <c r="K35" s="141" t="s">
        <v>231</v>
      </c>
      <c r="L35" s="112" t="s">
        <v>195</v>
      </c>
      <c r="M35" s="52" t="s">
        <v>207</v>
      </c>
      <c r="N35" s="143" t="s">
        <v>216</v>
      </c>
      <c r="O35" s="127" t="s">
        <v>217</v>
      </c>
      <c r="P35" s="144" t="s">
        <v>218</v>
      </c>
      <c r="Q35" s="127" t="s">
        <v>227</v>
      </c>
      <c r="R35" s="127" t="s">
        <v>229</v>
      </c>
      <c r="S35" s="158" t="s">
        <v>237</v>
      </c>
      <c r="T35" s="158" t="s">
        <v>238</v>
      </c>
      <c r="U35" s="140" t="s">
        <v>230</v>
      </c>
      <c r="V35" s="142" t="s">
        <v>231</v>
      </c>
    </row>
    <row r="36" spans="1:22" ht="12.75">
      <c r="A36" s="112">
        <v>434</v>
      </c>
      <c r="B36" s="2">
        <v>19</v>
      </c>
      <c r="C36" s="131">
        <v>9.6657</v>
      </c>
      <c r="D36" s="118">
        <f aca="true" t="shared" si="28" ref="D36:D42">EXP(C36)</f>
        <v>15767.403210902201</v>
      </c>
      <c r="E36" s="131">
        <v>0.1539</v>
      </c>
      <c r="F36" s="115">
        <v>9.4979</v>
      </c>
      <c r="G36" s="115">
        <v>10.0859</v>
      </c>
      <c r="H36" s="161">
        <f aca="true" t="shared" si="29" ref="H36:H42">C36-(1.645*E36)</f>
        <v>9.4125345</v>
      </c>
      <c r="I36" s="161">
        <f aca="true" t="shared" si="30" ref="I36:I42">C36+(1.645*E36)</f>
        <v>9.918865499999999</v>
      </c>
      <c r="J36" s="135">
        <f aca="true" t="shared" si="31" ref="J36:J42">C36-(1.96*E36)</f>
        <v>9.364056</v>
      </c>
      <c r="K36" s="136">
        <f aca="true" t="shared" si="32" ref="K36:K42">C36+(1.96*E36)</f>
        <v>9.967343999999999</v>
      </c>
      <c r="L36" s="112">
        <v>434</v>
      </c>
      <c r="M36" s="118">
        <v>15</v>
      </c>
      <c r="N36" s="131">
        <v>9.6919</v>
      </c>
      <c r="O36" s="118">
        <f aca="true" t="shared" si="33" ref="O36:O42">EXP(N36)</f>
        <v>16185.968436430076</v>
      </c>
      <c r="P36" s="131">
        <v>0.1627</v>
      </c>
      <c r="Q36" s="115">
        <v>9.4979</v>
      </c>
      <c r="R36" s="115">
        <v>10.0859</v>
      </c>
      <c r="S36" s="161">
        <f aca="true" t="shared" si="34" ref="S36:S42">N36-(1.645*P36)</f>
        <v>9.4242585</v>
      </c>
      <c r="T36" s="161">
        <f aca="true" t="shared" si="35" ref="T36:T42">N36+(1.645*P36)</f>
        <v>9.9595415</v>
      </c>
      <c r="U36" s="135">
        <f aca="true" t="shared" si="36" ref="U36:U42">N36-(1.96*P36)</f>
        <v>9.373008</v>
      </c>
      <c r="V36" s="163">
        <f aca="true" t="shared" si="37" ref="V36:V42">N36+(1.96*P36)</f>
        <v>10.010792</v>
      </c>
    </row>
    <row r="37" spans="1:22" ht="12.75">
      <c r="A37" s="112" t="s">
        <v>105</v>
      </c>
      <c r="B37" s="2">
        <v>18</v>
      </c>
      <c r="C37" s="131">
        <v>9.736</v>
      </c>
      <c r="D37" s="118">
        <f t="shared" si="28"/>
        <v>16915.74290256509</v>
      </c>
      <c r="E37" s="131">
        <v>0.2756</v>
      </c>
      <c r="F37" s="115">
        <v>9.3147</v>
      </c>
      <c r="G37" s="115">
        <v>10.6704</v>
      </c>
      <c r="H37" s="161">
        <f t="shared" si="29"/>
        <v>9.282638</v>
      </c>
      <c r="I37" s="161">
        <f t="shared" si="30"/>
        <v>10.189362000000001</v>
      </c>
      <c r="J37" s="135">
        <f t="shared" si="31"/>
        <v>9.195824</v>
      </c>
      <c r="K37" s="136">
        <f t="shared" si="32"/>
        <v>10.276176000000001</v>
      </c>
      <c r="L37" s="112" t="s">
        <v>105</v>
      </c>
      <c r="M37" s="118">
        <v>14</v>
      </c>
      <c r="N37" s="131">
        <v>9.7577</v>
      </c>
      <c r="O37" s="118">
        <f t="shared" si="33"/>
        <v>17286.826215997302</v>
      </c>
      <c r="P37" s="131">
        <v>0.3036</v>
      </c>
      <c r="Q37" s="115">
        <v>9.3147</v>
      </c>
      <c r="R37" s="115">
        <v>10.6704</v>
      </c>
      <c r="S37" s="161">
        <f t="shared" si="34"/>
        <v>9.258278</v>
      </c>
      <c r="T37" s="161">
        <f t="shared" si="35"/>
        <v>10.257121999999999</v>
      </c>
      <c r="U37" s="135">
        <f t="shared" si="36"/>
        <v>9.162644</v>
      </c>
      <c r="V37" s="163">
        <f t="shared" si="37"/>
        <v>10.352756</v>
      </c>
    </row>
    <row r="38" spans="1:22" ht="12.75">
      <c r="A38" s="112">
        <v>435</v>
      </c>
      <c r="B38" s="2">
        <v>19</v>
      </c>
      <c r="C38" s="131">
        <v>9.968</v>
      </c>
      <c r="D38" s="118">
        <f t="shared" si="28"/>
        <v>21332.777102212607</v>
      </c>
      <c r="E38" s="131">
        <v>0.2522</v>
      </c>
      <c r="F38" s="115">
        <v>9.4805</v>
      </c>
      <c r="G38" s="115">
        <v>10.3692</v>
      </c>
      <c r="H38" s="161">
        <f t="shared" si="29"/>
        <v>9.553131</v>
      </c>
      <c r="I38" s="161">
        <f t="shared" si="30"/>
        <v>10.382869</v>
      </c>
      <c r="J38" s="135">
        <f t="shared" si="31"/>
        <v>9.473688</v>
      </c>
      <c r="K38" s="136">
        <f t="shared" si="32"/>
        <v>10.462312</v>
      </c>
      <c r="L38" s="112">
        <v>435</v>
      </c>
      <c r="M38" s="118">
        <v>15</v>
      </c>
      <c r="N38" s="131">
        <v>10.0361</v>
      </c>
      <c r="O38" s="118">
        <f t="shared" si="33"/>
        <v>22836.14804434622</v>
      </c>
      <c r="P38" s="131">
        <v>0.2361</v>
      </c>
      <c r="Q38" s="115">
        <v>9.4805</v>
      </c>
      <c r="R38" s="115">
        <v>10.3692</v>
      </c>
      <c r="S38" s="161">
        <f t="shared" si="34"/>
        <v>9.647715499999999</v>
      </c>
      <c r="T38" s="161">
        <f t="shared" si="35"/>
        <v>10.4244845</v>
      </c>
      <c r="U38" s="135">
        <f t="shared" si="36"/>
        <v>9.573343999999999</v>
      </c>
      <c r="V38" s="163">
        <f t="shared" si="37"/>
        <v>10.498856</v>
      </c>
    </row>
    <row r="39" spans="1:22" ht="12.75">
      <c r="A39" s="112">
        <v>438</v>
      </c>
      <c r="B39" s="5">
        <v>18</v>
      </c>
      <c r="C39" s="131">
        <v>9.3694</v>
      </c>
      <c r="D39" s="118">
        <f t="shared" si="28"/>
        <v>11724.078529598908</v>
      </c>
      <c r="E39" s="131">
        <v>0.1929</v>
      </c>
      <c r="F39" s="115">
        <v>8.8339</v>
      </c>
      <c r="G39" s="115">
        <v>9.6501</v>
      </c>
      <c r="H39" s="161">
        <f t="shared" si="29"/>
        <v>9.052079500000001</v>
      </c>
      <c r="I39" s="161">
        <f t="shared" si="30"/>
        <v>9.6867205</v>
      </c>
      <c r="J39" s="135">
        <f t="shared" si="31"/>
        <v>8.991316000000001</v>
      </c>
      <c r="K39" s="136">
        <f t="shared" si="32"/>
        <v>9.747484</v>
      </c>
      <c r="L39" s="112">
        <v>438</v>
      </c>
      <c r="M39" s="118">
        <v>14</v>
      </c>
      <c r="N39" s="131">
        <v>9.3591</v>
      </c>
      <c r="O39" s="118">
        <f t="shared" si="33"/>
        <v>11603.940294773613</v>
      </c>
      <c r="P39" s="131">
        <v>0.2122</v>
      </c>
      <c r="Q39" s="115">
        <v>8.8336</v>
      </c>
      <c r="R39" s="115">
        <v>9.6501</v>
      </c>
      <c r="S39" s="161">
        <f t="shared" si="34"/>
        <v>9.010031</v>
      </c>
      <c r="T39" s="161">
        <f t="shared" si="35"/>
        <v>9.708169</v>
      </c>
      <c r="U39" s="135">
        <f t="shared" si="36"/>
        <v>8.943188</v>
      </c>
      <c r="V39" s="163">
        <f t="shared" si="37"/>
        <v>9.775012</v>
      </c>
    </row>
    <row r="40" spans="1:22" ht="12.75">
      <c r="A40" s="112">
        <v>83</v>
      </c>
      <c r="B40" s="5">
        <v>17</v>
      </c>
      <c r="C40" s="131">
        <v>9.8886</v>
      </c>
      <c r="D40" s="118">
        <f t="shared" si="28"/>
        <v>19704.454383412507</v>
      </c>
      <c r="E40" s="131">
        <v>0.2634</v>
      </c>
      <c r="F40" s="115">
        <v>9.5178</v>
      </c>
      <c r="G40" s="115">
        <v>10.311</v>
      </c>
      <c r="H40" s="161">
        <f t="shared" si="29"/>
        <v>9.455307</v>
      </c>
      <c r="I40" s="161">
        <f t="shared" si="30"/>
        <v>10.321893000000001</v>
      </c>
      <c r="J40" s="135">
        <f t="shared" si="31"/>
        <v>9.372336</v>
      </c>
      <c r="K40" s="136">
        <f t="shared" si="32"/>
        <v>10.404864</v>
      </c>
      <c r="L40" s="112">
        <v>83</v>
      </c>
      <c r="M40" s="118"/>
      <c r="N40" s="131"/>
      <c r="O40" s="118"/>
      <c r="P40" s="131"/>
      <c r="Q40" s="115"/>
      <c r="R40" s="115"/>
      <c r="S40" s="161"/>
      <c r="T40" s="161"/>
      <c r="U40" s="135"/>
      <c r="V40" s="163"/>
    </row>
    <row r="41" spans="1:22" ht="12.75">
      <c r="A41" s="112">
        <v>84</v>
      </c>
      <c r="B41" s="5">
        <v>20</v>
      </c>
      <c r="C41" s="131">
        <v>9.7821</v>
      </c>
      <c r="D41" s="118">
        <f t="shared" si="28"/>
        <v>17713.812828319034</v>
      </c>
      <c r="E41" s="131">
        <v>0.2553</v>
      </c>
      <c r="F41" s="115">
        <v>9.2103</v>
      </c>
      <c r="G41" s="115">
        <v>10.1807</v>
      </c>
      <c r="H41" s="161">
        <f t="shared" si="29"/>
        <v>9.3621315</v>
      </c>
      <c r="I41" s="161">
        <f t="shared" si="30"/>
        <v>10.2020685</v>
      </c>
      <c r="J41" s="135">
        <f t="shared" si="31"/>
        <v>9.281711999999999</v>
      </c>
      <c r="K41" s="136">
        <f t="shared" si="32"/>
        <v>10.282488</v>
      </c>
      <c r="L41" s="112">
        <v>84</v>
      </c>
      <c r="M41" s="118">
        <v>16</v>
      </c>
      <c r="N41" s="131">
        <v>9.8347</v>
      </c>
      <c r="O41" s="118">
        <f t="shared" si="33"/>
        <v>18670.499680563764</v>
      </c>
      <c r="P41" s="131">
        <v>0.2519</v>
      </c>
      <c r="Q41" s="115">
        <v>9.2103</v>
      </c>
      <c r="R41" s="115">
        <v>10.1807</v>
      </c>
      <c r="S41" s="161">
        <f t="shared" si="34"/>
        <v>9.4203245</v>
      </c>
      <c r="T41" s="161">
        <f t="shared" si="35"/>
        <v>10.2490755</v>
      </c>
      <c r="U41" s="135">
        <f t="shared" si="36"/>
        <v>9.340976</v>
      </c>
      <c r="V41" s="163">
        <f t="shared" si="37"/>
        <v>10.328424</v>
      </c>
    </row>
    <row r="42" spans="1:22" ht="13.5" thickBot="1">
      <c r="A42" s="113">
        <v>85</v>
      </c>
      <c r="B42" s="110">
        <v>20</v>
      </c>
      <c r="C42" s="132">
        <v>10.1808</v>
      </c>
      <c r="D42" s="118">
        <f t="shared" si="28"/>
        <v>26391.572112389702</v>
      </c>
      <c r="E42" s="132">
        <v>0.3048</v>
      </c>
      <c r="F42" s="116">
        <v>9.7705</v>
      </c>
      <c r="G42" s="116">
        <v>10.8479</v>
      </c>
      <c r="H42" s="161">
        <f t="shared" si="29"/>
        <v>9.679404</v>
      </c>
      <c r="I42" s="161">
        <f t="shared" si="30"/>
        <v>10.682196</v>
      </c>
      <c r="J42" s="135">
        <f t="shared" si="31"/>
        <v>9.583392</v>
      </c>
      <c r="K42" s="136">
        <f t="shared" si="32"/>
        <v>10.778208</v>
      </c>
      <c r="L42" s="113">
        <v>85</v>
      </c>
      <c r="M42" s="119">
        <v>16</v>
      </c>
      <c r="N42" s="132">
        <v>10.2584</v>
      </c>
      <c r="O42" s="118">
        <f t="shared" si="33"/>
        <v>28521.115880284346</v>
      </c>
      <c r="P42" s="132">
        <v>0.29</v>
      </c>
      <c r="Q42" s="116">
        <v>9.9184</v>
      </c>
      <c r="R42" s="116">
        <v>10.8479</v>
      </c>
      <c r="S42" s="161">
        <f t="shared" si="34"/>
        <v>9.78135</v>
      </c>
      <c r="T42" s="161">
        <f t="shared" si="35"/>
        <v>10.73545</v>
      </c>
      <c r="U42" s="135">
        <f t="shared" si="36"/>
        <v>9.69</v>
      </c>
      <c r="V42" s="163">
        <f t="shared" si="37"/>
        <v>10.8268</v>
      </c>
    </row>
    <row r="43" spans="1:22" ht="13.5" thickTop="1">
      <c r="A43" s="191" t="s">
        <v>214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1" t="s">
        <v>214</v>
      </c>
      <c r="M43" s="192"/>
      <c r="N43" s="192"/>
      <c r="O43" s="192"/>
      <c r="P43" s="192"/>
      <c r="Q43" s="192"/>
      <c r="R43" s="192"/>
      <c r="S43" s="192"/>
      <c r="T43" s="192"/>
      <c r="U43" s="193"/>
      <c r="V43" s="194"/>
    </row>
    <row r="44" spans="1:22" ht="12.75">
      <c r="A44" s="187" t="s">
        <v>209</v>
      </c>
      <c r="B44" s="188"/>
      <c r="C44" s="188"/>
      <c r="D44" s="188"/>
      <c r="E44" s="188"/>
      <c r="F44" s="188"/>
      <c r="G44" s="188"/>
      <c r="H44" s="188"/>
      <c r="I44" s="188"/>
      <c r="J44" s="174"/>
      <c r="K44" s="174"/>
      <c r="L44" s="187" t="s">
        <v>225</v>
      </c>
      <c r="M44" s="188"/>
      <c r="N44" s="188"/>
      <c r="O44" s="188"/>
      <c r="P44" s="188"/>
      <c r="Q44" s="188"/>
      <c r="R44" s="188"/>
      <c r="S44" s="188"/>
      <c r="T44" s="188"/>
      <c r="U44" s="189"/>
      <c r="V44" s="190"/>
    </row>
    <row r="45" spans="1:22" ht="38.25" customHeight="1">
      <c r="A45" s="112" t="s">
        <v>195</v>
      </c>
      <c r="B45" s="1" t="s">
        <v>207</v>
      </c>
      <c r="C45" s="143" t="s">
        <v>216</v>
      </c>
      <c r="D45" s="60" t="s">
        <v>217</v>
      </c>
      <c r="E45" s="144" t="s">
        <v>218</v>
      </c>
      <c r="F45" s="127" t="s">
        <v>227</v>
      </c>
      <c r="G45" s="127" t="s">
        <v>229</v>
      </c>
      <c r="H45" s="158" t="s">
        <v>237</v>
      </c>
      <c r="I45" s="158" t="s">
        <v>238</v>
      </c>
      <c r="J45" s="140" t="s">
        <v>230</v>
      </c>
      <c r="K45" s="141" t="s">
        <v>231</v>
      </c>
      <c r="L45" s="112" t="s">
        <v>195</v>
      </c>
      <c r="M45" s="52" t="s">
        <v>207</v>
      </c>
      <c r="N45" s="143" t="s">
        <v>216</v>
      </c>
      <c r="O45" s="127" t="s">
        <v>217</v>
      </c>
      <c r="P45" s="144" t="s">
        <v>218</v>
      </c>
      <c r="Q45" s="127" t="s">
        <v>227</v>
      </c>
      <c r="R45" s="127" t="s">
        <v>229</v>
      </c>
      <c r="S45" s="158" t="s">
        <v>237</v>
      </c>
      <c r="T45" s="158" t="s">
        <v>238</v>
      </c>
      <c r="U45" s="140" t="s">
        <v>230</v>
      </c>
      <c r="V45" s="142" t="s">
        <v>231</v>
      </c>
    </row>
    <row r="46" spans="1:22" ht="12.75">
      <c r="A46" s="112">
        <v>434</v>
      </c>
      <c r="B46" s="2">
        <v>19</v>
      </c>
      <c r="C46" s="131">
        <v>10.5463</v>
      </c>
      <c r="D46" s="118">
        <f aca="true" t="shared" si="38" ref="D46:D57">EXP(C46)</f>
        <v>38036.4427926109</v>
      </c>
      <c r="E46" s="131">
        <v>0.2194</v>
      </c>
      <c r="F46" s="115">
        <v>10.1172</v>
      </c>
      <c r="G46" s="115">
        <v>10.9543</v>
      </c>
      <c r="H46" s="161">
        <f aca="true" t="shared" si="39" ref="H46:H53">C46-(1.645*E46)</f>
        <v>10.185387</v>
      </c>
      <c r="I46" s="161">
        <f aca="true" t="shared" si="40" ref="I46:I53">C46+(1.645*E46)</f>
        <v>10.907213</v>
      </c>
      <c r="J46" s="135">
        <f aca="true" t="shared" si="41" ref="J46:J53">C46-(1.96*E46)</f>
        <v>10.116276000000001</v>
      </c>
      <c r="K46" s="136">
        <f aca="true" t="shared" si="42" ref="K46:K53">C46+(1.96*E46)</f>
        <v>10.976324</v>
      </c>
      <c r="L46" s="112">
        <v>434</v>
      </c>
      <c r="M46" s="118">
        <v>15</v>
      </c>
      <c r="N46" s="131">
        <v>10.5981</v>
      </c>
      <c r="O46" s="118">
        <f aca="true" t="shared" si="43" ref="O46:O53">EXP(N46)</f>
        <v>40058.65363727969</v>
      </c>
      <c r="P46" s="131">
        <v>0.2124</v>
      </c>
      <c r="Q46" s="115">
        <v>10.1172</v>
      </c>
      <c r="R46" s="115">
        <v>10.9543</v>
      </c>
      <c r="S46" s="161">
        <f aca="true" t="shared" si="44" ref="S46:S53">N46-(1.645*P46)</f>
        <v>10.248702</v>
      </c>
      <c r="T46" s="161">
        <f aca="true" t="shared" si="45" ref="T46:T53">N46+(1.645*P46)</f>
        <v>10.947498000000001</v>
      </c>
      <c r="U46" s="135">
        <f aca="true" t="shared" si="46" ref="U46:U53">N46-(1.96*P46)</f>
        <v>10.181796</v>
      </c>
      <c r="V46" s="163">
        <f aca="true" t="shared" si="47" ref="V46:V53">N46+(1.96*P46)</f>
        <v>11.014404</v>
      </c>
    </row>
    <row r="47" spans="1:23" ht="12.75">
      <c r="A47" s="150" t="s">
        <v>105</v>
      </c>
      <c r="B47" s="151">
        <v>18</v>
      </c>
      <c r="C47" s="152">
        <v>10.6968</v>
      </c>
      <c r="D47" s="153">
        <f t="shared" si="38"/>
        <v>44214.143253810726</v>
      </c>
      <c r="E47" s="152">
        <v>0.3822</v>
      </c>
      <c r="F47" s="154">
        <v>10.3327</v>
      </c>
      <c r="G47" s="154">
        <v>12.0498</v>
      </c>
      <c r="H47" s="166">
        <f t="shared" si="39"/>
        <v>10.068081</v>
      </c>
      <c r="I47" s="166">
        <f t="shared" si="40"/>
        <v>11.325519</v>
      </c>
      <c r="J47" s="155">
        <f t="shared" si="41"/>
        <v>9.947688</v>
      </c>
      <c r="K47" s="156">
        <f t="shared" si="42"/>
        <v>11.445912</v>
      </c>
      <c r="L47" s="150" t="s">
        <v>105</v>
      </c>
      <c r="M47" s="153">
        <v>14</v>
      </c>
      <c r="N47" s="152">
        <v>10.7592</v>
      </c>
      <c r="O47" s="153">
        <f t="shared" si="43"/>
        <v>47061.00416375275</v>
      </c>
      <c r="P47" s="152">
        <v>0.4047</v>
      </c>
      <c r="Q47" s="154">
        <v>10.3327</v>
      </c>
      <c r="R47" s="154">
        <v>12.0498</v>
      </c>
      <c r="S47" s="166">
        <f t="shared" si="44"/>
        <v>10.0934685</v>
      </c>
      <c r="T47" s="166">
        <f t="shared" si="45"/>
        <v>11.4249315</v>
      </c>
      <c r="U47" s="155">
        <f t="shared" si="46"/>
        <v>9.965988</v>
      </c>
      <c r="V47" s="164">
        <f t="shared" si="47"/>
        <v>11.552412</v>
      </c>
      <c r="W47" s="157" t="s">
        <v>235</v>
      </c>
    </row>
    <row r="48" spans="1:23" ht="12.75">
      <c r="A48" s="150" t="s">
        <v>105</v>
      </c>
      <c r="B48" s="151">
        <v>17</v>
      </c>
      <c r="C48" s="152">
        <v>10.6172</v>
      </c>
      <c r="D48" s="153">
        <f t="shared" si="38"/>
        <v>40831.12756404401</v>
      </c>
      <c r="E48" s="152">
        <v>0.1845</v>
      </c>
      <c r="F48" s="154">
        <v>10.2819</v>
      </c>
      <c r="G48" s="154">
        <v>10.9561</v>
      </c>
      <c r="H48" s="166">
        <f t="shared" si="39"/>
        <v>10.3136975</v>
      </c>
      <c r="I48" s="166">
        <f t="shared" si="40"/>
        <v>10.9207025</v>
      </c>
      <c r="J48" s="155">
        <f>C48-(1.96*E48)</f>
        <v>10.25558</v>
      </c>
      <c r="K48" s="156">
        <f>C48+(1.96*E48)</f>
        <v>10.97882</v>
      </c>
      <c r="L48" s="150" t="s">
        <v>105</v>
      </c>
      <c r="M48" s="153">
        <v>13</v>
      </c>
      <c r="N48" s="152">
        <v>10.6599</v>
      </c>
      <c r="O48" s="153">
        <f t="shared" si="43"/>
        <v>42612.37572311931</v>
      </c>
      <c r="P48" s="152">
        <v>0.1672</v>
      </c>
      <c r="Q48" s="154">
        <v>10.3327</v>
      </c>
      <c r="R48" s="154">
        <v>10.9561</v>
      </c>
      <c r="S48" s="166">
        <f t="shared" si="44"/>
        <v>10.384856000000001</v>
      </c>
      <c r="T48" s="166">
        <f t="shared" si="45"/>
        <v>10.934944</v>
      </c>
      <c r="U48" s="155">
        <f>N48-(1.96*P48)</f>
        <v>10.332188</v>
      </c>
      <c r="V48" s="164">
        <f>N48+(1.96*P48)</f>
        <v>10.987612</v>
      </c>
      <c r="W48" s="157" t="s">
        <v>236</v>
      </c>
    </row>
    <row r="49" spans="1:22" ht="12.75">
      <c r="A49" s="112">
        <v>435</v>
      </c>
      <c r="B49" s="2">
        <v>19</v>
      </c>
      <c r="C49" s="131">
        <v>11.3242</v>
      </c>
      <c r="D49" s="118">
        <f t="shared" si="38"/>
        <v>82801.37942857684</v>
      </c>
      <c r="E49" s="131">
        <v>0.3804</v>
      </c>
      <c r="F49" s="115">
        <v>10.6115</v>
      </c>
      <c r="G49" s="115">
        <v>12.0439</v>
      </c>
      <c r="H49" s="161">
        <f t="shared" si="39"/>
        <v>10.698442</v>
      </c>
      <c r="I49" s="161">
        <f t="shared" si="40"/>
        <v>11.949957999999999</v>
      </c>
      <c r="J49" s="135">
        <f t="shared" si="41"/>
        <v>10.578616</v>
      </c>
      <c r="K49" s="136">
        <f t="shared" si="42"/>
        <v>12.069783999999999</v>
      </c>
      <c r="L49" s="112">
        <v>435</v>
      </c>
      <c r="M49" s="118">
        <v>15</v>
      </c>
      <c r="N49" s="131">
        <v>11.4895</v>
      </c>
      <c r="O49" s="118">
        <f t="shared" si="43"/>
        <v>97684.67812594125</v>
      </c>
      <c r="P49" s="131">
        <v>0.2932</v>
      </c>
      <c r="Q49" s="115">
        <v>11.0219</v>
      </c>
      <c r="R49" s="115">
        <v>12.0439</v>
      </c>
      <c r="S49" s="161">
        <f t="shared" si="44"/>
        <v>11.007185999999999</v>
      </c>
      <c r="T49" s="161">
        <f t="shared" si="45"/>
        <v>11.971814</v>
      </c>
      <c r="U49" s="135">
        <f t="shared" si="46"/>
        <v>10.914828</v>
      </c>
      <c r="V49" s="163">
        <f t="shared" si="47"/>
        <v>12.064172</v>
      </c>
    </row>
    <row r="50" spans="1:22" ht="12.75">
      <c r="A50" s="112">
        <v>438</v>
      </c>
      <c r="B50" s="5">
        <v>18</v>
      </c>
      <c r="C50" s="131">
        <v>10.2172</v>
      </c>
      <c r="D50" s="118">
        <f t="shared" si="38"/>
        <v>27369.92330841703</v>
      </c>
      <c r="E50" s="131">
        <v>0.2155</v>
      </c>
      <c r="F50" s="115">
        <v>9.8522</v>
      </c>
      <c r="G50" s="115">
        <v>10.7573</v>
      </c>
      <c r="H50" s="161">
        <f t="shared" si="39"/>
        <v>9.8627025</v>
      </c>
      <c r="I50" s="161">
        <f t="shared" si="40"/>
        <v>10.5716975</v>
      </c>
      <c r="J50" s="135">
        <f t="shared" si="41"/>
        <v>9.79482</v>
      </c>
      <c r="K50" s="136">
        <f t="shared" si="42"/>
        <v>10.63958</v>
      </c>
      <c r="L50" s="112">
        <v>438</v>
      </c>
      <c r="M50" s="118">
        <v>14</v>
      </c>
      <c r="N50" s="131">
        <v>10.2676</v>
      </c>
      <c r="O50" s="118">
        <f t="shared" si="43"/>
        <v>28784.720870044617</v>
      </c>
      <c r="P50" s="131">
        <v>0.2037</v>
      </c>
      <c r="Q50" s="115">
        <v>10.0168</v>
      </c>
      <c r="R50" s="115">
        <v>10.7573</v>
      </c>
      <c r="S50" s="161">
        <f t="shared" si="44"/>
        <v>9.9325135</v>
      </c>
      <c r="T50" s="161">
        <f t="shared" si="45"/>
        <v>10.602686499999999</v>
      </c>
      <c r="U50" s="135">
        <f t="shared" si="46"/>
        <v>9.868348</v>
      </c>
      <c r="V50" s="163">
        <f t="shared" si="47"/>
        <v>10.666852</v>
      </c>
    </row>
    <row r="51" spans="1:22" ht="12.75">
      <c r="A51" s="112">
        <v>83</v>
      </c>
      <c r="B51" s="5">
        <v>17</v>
      </c>
      <c r="C51" s="131">
        <v>11.3869</v>
      </c>
      <c r="D51" s="118">
        <f t="shared" si="38"/>
        <v>88159.2396773436</v>
      </c>
      <c r="E51" s="131">
        <v>0.6777</v>
      </c>
      <c r="F51" s="115">
        <v>10.4293</v>
      </c>
      <c r="G51" s="115">
        <v>12.739</v>
      </c>
      <c r="H51" s="161">
        <f t="shared" si="39"/>
        <v>10.2720835</v>
      </c>
      <c r="I51" s="161">
        <f t="shared" si="40"/>
        <v>12.5017165</v>
      </c>
      <c r="J51" s="135">
        <f t="shared" si="41"/>
        <v>10.058608000000001</v>
      </c>
      <c r="K51" s="136">
        <f t="shared" si="42"/>
        <v>12.715192</v>
      </c>
      <c r="L51" s="112">
        <v>83</v>
      </c>
      <c r="M51" s="118"/>
      <c r="N51" s="131"/>
      <c r="O51" s="118"/>
      <c r="P51" s="131"/>
      <c r="Q51" s="115"/>
      <c r="R51" s="115"/>
      <c r="S51" s="161"/>
      <c r="T51" s="161"/>
      <c r="U51" s="135"/>
      <c r="V51" s="163"/>
    </row>
    <row r="52" spans="1:22" ht="12.75">
      <c r="A52" s="112">
        <v>84</v>
      </c>
      <c r="B52" s="5">
        <v>20</v>
      </c>
      <c r="C52" s="131">
        <v>10.3411</v>
      </c>
      <c r="D52" s="118">
        <f t="shared" si="38"/>
        <v>30980.089409311815</v>
      </c>
      <c r="E52" s="131">
        <v>0.3576</v>
      </c>
      <c r="F52" s="115">
        <v>9.7813</v>
      </c>
      <c r="G52" s="115">
        <v>11.3492</v>
      </c>
      <c r="H52" s="161">
        <f t="shared" si="39"/>
        <v>9.752848</v>
      </c>
      <c r="I52" s="161">
        <f t="shared" si="40"/>
        <v>10.929352000000002</v>
      </c>
      <c r="J52" s="135">
        <f t="shared" si="41"/>
        <v>9.640204</v>
      </c>
      <c r="K52" s="136">
        <f t="shared" si="42"/>
        <v>11.041996000000001</v>
      </c>
      <c r="L52" s="112">
        <v>84</v>
      </c>
      <c r="M52" s="118">
        <v>16</v>
      </c>
      <c r="N52" s="131">
        <v>10.4123</v>
      </c>
      <c r="O52" s="118">
        <f t="shared" si="43"/>
        <v>33266.29495927058</v>
      </c>
      <c r="P52" s="131">
        <v>0.3438</v>
      </c>
      <c r="Q52" s="115">
        <v>10.069</v>
      </c>
      <c r="R52" s="115">
        <v>11.3492</v>
      </c>
      <c r="S52" s="161">
        <f t="shared" si="44"/>
        <v>9.846749</v>
      </c>
      <c r="T52" s="161">
        <f t="shared" si="45"/>
        <v>10.977851</v>
      </c>
      <c r="U52" s="135">
        <f t="shared" si="46"/>
        <v>9.738452</v>
      </c>
      <c r="V52" s="163">
        <f t="shared" si="47"/>
        <v>11.086148</v>
      </c>
    </row>
    <row r="53" spans="1:22" ht="13.5" thickBot="1">
      <c r="A53" s="113">
        <v>85</v>
      </c>
      <c r="B53" s="110">
        <v>20</v>
      </c>
      <c r="C53" s="132">
        <v>10.7222</v>
      </c>
      <c r="D53" s="119">
        <f t="shared" si="38"/>
        <v>45351.566618171004</v>
      </c>
      <c r="E53" s="132">
        <v>0.4095</v>
      </c>
      <c r="F53" s="116">
        <v>10.2819</v>
      </c>
      <c r="G53" s="116">
        <v>12.0027</v>
      </c>
      <c r="H53" s="162">
        <f t="shared" si="39"/>
        <v>10.0485725</v>
      </c>
      <c r="I53" s="162">
        <f t="shared" si="40"/>
        <v>11.395827500000001</v>
      </c>
      <c r="J53" s="137">
        <f t="shared" si="41"/>
        <v>9.919580000000002</v>
      </c>
      <c r="K53" s="138">
        <f t="shared" si="42"/>
        <v>11.52482</v>
      </c>
      <c r="L53" s="113">
        <v>85</v>
      </c>
      <c r="M53" s="119">
        <v>16</v>
      </c>
      <c r="N53" s="132">
        <v>10.8</v>
      </c>
      <c r="O53" s="119">
        <f t="shared" si="43"/>
        <v>49020.80113638175</v>
      </c>
      <c r="P53" s="132">
        <v>0.4204</v>
      </c>
      <c r="Q53" s="116">
        <v>10.3222</v>
      </c>
      <c r="R53" s="116">
        <v>12.0027</v>
      </c>
      <c r="S53" s="162">
        <f t="shared" si="44"/>
        <v>10.108442</v>
      </c>
      <c r="T53" s="162">
        <f t="shared" si="45"/>
        <v>11.491558000000001</v>
      </c>
      <c r="U53" s="137">
        <f t="shared" si="46"/>
        <v>9.976016000000001</v>
      </c>
      <c r="V53" s="165">
        <f t="shared" si="47"/>
        <v>11.623984</v>
      </c>
    </row>
    <row r="54" spans="2:11" ht="13.5" thickTop="1">
      <c r="B54" s="5"/>
      <c r="J54" s="148"/>
      <c r="K54" s="149"/>
    </row>
    <row r="55" ht="12.75">
      <c r="J55" s="148"/>
    </row>
    <row r="56" spans="1:16" s="123" customFormat="1" ht="12.75">
      <c r="A56" s="122" t="s">
        <v>219</v>
      </c>
      <c r="B56" s="123">
        <v>23</v>
      </c>
      <c r="C56" s="124">
        <v>10.7881</v>
      </c>
      <c r="D56" s="125">
        <f t="shared" si="38"/>
        <v>48440.91079357163</v>
      </c>
      <c r="E56" s="124">
        <v>0.4555</v>
      </c>
      <c r="F56" s="124" t="s">
        <v>224</v>
      </c>
      <c r="G56" s="124"/>
      <c r="H56" s="124"/>
      <c r="I56" s="124"/>
      <c r="K56" s="126"/>
      <c r="L56" s="124"/>
      <c r="M56" s="124"/>
      <c r="N56" s="124"/>
      <c r="O56" s="124"/>
      <c r="P56" s="124"/>
    </row>
    <row r="57" spans="1:16" s="123" customFormat="1" ht="12.75">
      <c r="A57" s="122" t="s">
        <v>220</v>
      </c>
      <c r="B57" s="123">
        <v>30</v>
      </c>
      <c r="C57" s="124">
        <v>9.8277</v>
      </c>
      <c r="D57" s="125">
        <f t="shared" si="38"/>
        <v>18540.26254457698</v>
      </c>
      <c r="E57" s="124">
        <v>0.16646</v>
      </c>
      <c r="F57" s="124" t="s">
        <v>224</v>
      </c>
      <c r="G57" s="124"/>
      <c r="H57" s="124"/>
      <c r="I57" s="124"/>
      <c r="K57" s="126"/>
      <c r="L57" s="124"/>
      <c r="M57" s="124"/>
      <c r="N57" s="124"/>
      <c r="O57" s="124"/>
      <c r="P57" s="124"/>
    </row>
    <row r="59" ht="12.75">
      <c r="A59" s="114" t="s">
        <v>239</v>
      </c>
    </row>
    <row r="60" ht="12.75">
      <c r="A60" s="114" t="s">
        <v>223</v>
      </c>
    </row>
  </sheetData>
  <mergeCells count="21">
    <mergeCell ref="A23:K23"/>
    <mergeCell ref="A3:K3"/>
    <mergeCell ref="A4:K4"/>
    <mergeCell ref="A13:K13"/>
    <mergeCell ref="A14:K14"/>
    <mergeCell ref="L43:V43"/>
    <mergeCell ref="A44:K44"/>
    <mergeCell ref="A24:K24"/>
    <mergeCell ref="A33:K33"/>
    <mergeCell ref="A34:K34"/>
    <mergeCell ref="A43:K43"/>
    <mergeCell ref="L44:V44"/>
    <mergeCell ref="L34:V34"/>
    <mergeCell ref="A1:V1"/>
    <mergeCell ref="L3:V3"/>
    <mergeCell ref="L4:V4"/>
    <mergeCell ref="L13:V13"/>
    <mergeCell ref="L14:V14"/>
    <mergeCell ref="L23:V23"/>
    <mergeCell ref="L24:V24"/>
    <mergeCell ref="L33:V33"/>
  </mergeCells>
  <printOptions gridLines="1" horizontalCentered="1"/>
  <pageMargins left="0.5" right="0.5" top="1" bottom="1" header="0.5" footer="0.5"/>
  <pageSetup fitToHeight="1" fitToWidth="1" horizontalDpi="300" verticalDpi="300" orientation="portrait" scale="59" r:id="rId1"/>
  <headerFooter alignWithMargins="0">
    <oddHeader>&amp;CTMC Oil Performance Estimates for
ROBO Industry Round Robin
Completed October 2008</oddHeader>
    <oddFooter>&amp;L&amp;F&amp;C&amp;P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00390625" style="0" bestFit="1" customWidth="1"/>
    <col min="2" max="2" width="4.00390625" style="0" bestFit="1" customWidth="1"/>
    <col min="3" max="3" width="8.421875" style="0" bestFit="1" customWidth="1"/>
    <col min="4" max="4" width="8.7109375" style="0" bestFit="1" customWidth="1"/>
    <col min="5" max="5" width="10.140625" style="0" bestFit="1" customWidth="1"/>
    <col min="6" max="6" width="5.421875" style="0" bestFit="1" customWidth="1"/>
    <col min="7" max="8" width="8.421875" style="0" bestFit="1" customWidth="1"/>
    <col min="9" max="9" width="7.57421875" style="0" bestFit="1" customWidth="1"/>
    <col min="10" max="10" width="5.57421875" style="0" bestFit="1" customWidth="1"/>
    <col min="11" max="11" width="10.8515625" style="0" bestFit="1" customWidth="1"/>
    <col min="12" max="12" width="6.421875" style="90" bestFit="1" customWidth="1"/>
    <col min="13" max="13" width="6.57421875" style="90" bestFit="1" customWidth="1"/>
  </cols>
  <sheetData>
    <row r="1" spans="1:13" s="57" customFormat="1" ht="63.75">
      <c r="A1" s="57" t="s">
        <v>29</v>
      </c>
      <c r="B1" s="57" t="s">
        <v>5</v>
      </c>
      <c r="C1" s="57" t="s">
        <v>33</v>
      </c>
      <c r="D1" s="57" t="s">
        <v>10</v>
      </c>
      <c r="E1" s="57" t="s">
        <v>7</v>
      </c>
      <c r="F1" s="57" t="s">
        <v>24</v>
      </c>
      <c r="G1" s="57" t="s">
        <v>26</v>
      </c>
      <c r="H1" s="57" t="s">
        <v>27</v>
      </c>
      <c r="I1" s="57" t="s">
        <v>244</v>
      </c>
      <c r="J1" s="57" t="s">
        <v>243</v>
      </c>
      <c r="K1" s="57" t="s">
        <v>250</v>
      </c>
      <c r="L1" s="57" t="s">
        <v>241</v>
      </c>
      <c r="M1" s="169" t="s">
        <v>245</v>
      </c>
    </row>
    <row r="2" spans="1:13" s="83" customFormat="1" ht="12.75">
      <c r="A2" s="38"/>
      <c r="B2" s="38"/>
      <c r="C2" s="38"/>
      <c r="D2" s="38"/>
      <c r="E2" s="77" t="s">
        <v>8</v>
      </c>
      <c r="F2" s="77" t="s">
        <v>31</v>
      </c>
      <c r="G2" s="80" t="s">
        <v>2</v>
      </c>
      <c r="H2" s="80" t="s">
        <v>13</v>
      </c>
      <c r="I2" s="38"/>
      <c r="J2" s="38"/>
      <c r="K2" s="38"/>
      <c r="L2" s="38"/>
      <c r="M2" s="38"/>
    </row>
    <row r="3" spans="1:13" s="2" customFormat="1" ht="12.75">
      <c r="A3" s="1">
        <v>67701</v>
      </c>
      <c r="B3" s="1" t="s">
        <v>115</v>
      </c>
      <c r="C3" s="1">
        <v>1</v>
      </c>
      <c r="D3" s="1">
        <v>13</v>
      </c>
      <c r="E3" s="1">
        <v>20080903</v>
      </c>
      <c r="F3" s="1">
        <v>-30</v>
      </c>
      <c r="G3" s="18">
        <v>114700</v>
      </c>
      <c r="H3" s="9" t="s">
        <v>38</v>
      </c>
      <c r="I3" s="167">
        <f>LN(G3)</f>
        <v>11.650075303117463</v>
      </c>
      <c r="J3" s="4">
        <v>435</v>
      </c>
      <c r="K3" s="1" t="s">
        <v>247</v>
      </c>
      <c r="L3" s="1" t="s">
        <v>242</v>
      </c>
      <c r="M3" s="170" t="s">
        <v>242</v>
      </c>
    </row>
    <row r="4" spans="1:13" s="2" customFormat="1" ht="12.75">
      <c r="A4" s="1">
        <v>67702</v>
      </c>
      <c r="B4" s="1" t="s">
        <v>115</v>
      </c>
      <c r="C4" s="1">
        <v>1</v>
      </c>
      <c r="D4" s="1">
        <v>14</v>
      </c>
      <c r="E4" s="1">
        <v>20080905</v>
      </c>
      <c r="F4" s="1">
        <v>-30</v>
      </c>
      <c r="G4" s="18">
        <v>28000</v>
      </c>
      <c r="H4" s="9" t="s">
        <v>41</v>
      </c>
      <c r="I4" s="167">
        <f aca="true" t="shared" si="0" ref="I4:I31">LN(G4)</f>
        <v>10.239959789157341</v>
      </c>
      <c r="J4" s="4">
        <v>438</v>
      </c>
      <c r="K4" s="1" t="s">
        <v>247</v>
      </c>
      <c r="L4" s="1" t="s">
        <v>242</v>
      </c>
      <c r="M4" s="170"/>
    </row>
    <row r="5" spans="1:13" s="2" customFormat="1" ht="12.75">
      <c r="A5" s="1"/>
      <c r="B5" s="1"/>
      <c r="C5" s="1"/>
      <c r="D5" s="1"/>
      <c r="E5" s="1"/>
      <c r="F5" s="1"/>
      <c r="G5" s="18"/>
      <c r="H5" s="9"/>
      <c r="I5" s="167"/>
      <c r="J5" s="4"/>
      <c r="K5" s="1"/>
      <c r="L5" s="1"/>
      <c r="M5" s="170"/>
    </row>
    <row r="6" spans="1:13" s="2" customFormat="1" ht="12.75">
      <c r="A6" s="1">
        <v>67716</v>
      </c>
      <c r="B6" s="1" t="s">
        <v>115</v>
      </c>
      <c r="C6" s="1">
        <v>3</v>
      </c>
      <c r="D6" s="1">
        <v>13</v>
      </c>
      <c r="E6" s="1">
        <v>20080921</v>
      </c>
      <c r="F6" s="1">
        <v>-30</v>
      </c>
      <c r="G6" s="18">
        <v>22400</v>
      </c>
      <c r="H6" s="9" t="s">
        <v>41</v>
      </c>
      <c r="I6" s="167">
        <f t="shared" si="0"/>
        <v>10.01681623784313</v>
      </c>
      <c r="J6" s="1">
        <v>438</v>
      </c>
      <c r="K6" s="1" t="s">
        <v>248</v>
      </c>
      <c r="L6" s="4" t="s">
        <v>242</v>
      </c>
      <c r="M6" s="170" t="s">
        <v>242</v>
      </c>
    </row>
    <row r="7" spans="1:13" s="2" customFormat="1" ht="12.75">
      <c r="A7" s="1">
        <v>67717</v>
      </c>
      <c r="B7" s="1" t="s">
        <v>115</v>
      </c>
      <c r="C7" s="1">
        <v>3</v>
      </c>
      <c r="D7" s="1">
        <v>14</v>
      </c>
      <c r="E7" s="1">
        <v>20080922</v>
      </c>
      <c r="F7" s="1">
        <v>-25</v>
      </c>
      <c r="G7" s="18">
        <v>78000</v>
      </c>
      <c r="H7" s="9" t="s">
        <v>41</v>
      </c>
      <c r="I7" s="167">
        <f t="shared" si="0"/>
        <v>11.26446410567173</v>
      </c>
      <c r="J7" s="1">
        <v>435</v>
      </c>
      <c r="K7" s="1" t="s">
        <v>248</v>
      </c>
      <c r="L7" s="4" t="s">
        <v>242</v>
      </c>
      <c r="M7" s="170"/>
    </row>
    <row r="8" spans="1:13" s="2" customFormat="1" ht="12.75">
      <c r="A8" s="1"/>
      <c r="B8" s="1"/>
      <c r="C8" s="1"/>
      <c r="D8" s="1"/>
      <c r="E8" s="1"/>
      <c r="F8" s="1"/>
      <c r="G8" s="18"/>
      <c r="H8" s="9"/>
      <c r="I8" s="167"/>
      <c r="J8" s="1"/>
      <c r="K8" s="1"/>
      <c r="L8" s="4"/>
      <c r="M8" s="170"/>
    </row>
    <row r="9" spans="1:13" s="2" customFormat="1" ht="12.75">
      <c r="A9" s="4">
        <v>67631</v>
      </c>
      <c r="B9" s="4" t="s">
        <v>35</v>
      </c>
      <c r="C9" s="4">
        <v>4</v>
      </c>
      <c r="D9" s="4" t="s">
        <v>55</v>
      </c>
      <c r="E9" s="4">
        <v>20080903</v>
      </c>
      <c r="F9" s="4">
        <v>-30</v>
      </c>
      <c r="G9" s="18">
        <v>123000</v>
      </c>
      <c r="H9" s="9" t="s">
        <v>38</v>
      </c>
      <c r="I9" s="167">
        <f t="shared" si="0"/>
        <v>11.719939634354555</v>
      </c>
      <c r="J9" s="4">
        <v>435</v>
      </c>
      <c r="K9" s="4" t="s">
        <v>249</v>
      </c>
      <c r="L9" s="4" t="s">
        <v>242</v>
      </c>
      <c r="M9" s="170" t="s">
        <v>242</v>
      </c>
    </row>
    <row r="10" spans="1:13" s="2" customFormat="1" ht="12.75">
      <c r="A10" s="1">
        <v>67632</v>
      </c>
      <c r="B10" s="1" t="s">
        <v>35</v>
      </c>
      <c r="C10" s="1">
        <v>4</v>
      </c>
      <c r="D10" s="1" t="s">
        <v>56</v>
      </c>
      <c r="E10" s="1">
        <v>20080905</v>
      </c>
      <c r="F10" s="1">
        <v>-30</v>
      </c>
      <c r="G10" s="19">
        <v>57300</v>
      </c>
      <c r="H10" s="10" t="s">
        <v>41</v>
      </c>
      <c r="I10" s="167">
        <f t="shared" si="0"/>
        <v>10.95605590270283</v>
      </c>
      <c r="J10" s="1" t="s">
        <v>105</v>
      </c>
      <c r="K10" s="4" t="s">
        <v>249</v>
      </c>
      <c r="L10" s="4" t="s">
        <v>242</v>
      </c>
      <c r="M10" s="170"/>
    </row>
    <row r="11" spans="1:13" s="2" customFormat="1" ht="12.75">
      <c r="A11" s="1"/>
      <c r="B11" s="1"/>
      <c r="C11" s="1"/>
      <c r="D11" s="1"/>
      <c r="E11" s="1"/>
      <c r="F11" s="1"/>
      <c r="G11" s="19"/>
      <c r="H11" s="10"/>
      <c r="I11" s="167"/>
      <c r="J11" s="1"/>
      <c r="K11" s="4"/>
      <c r="L11" s="4"/>
      <c r="M11" s="170"/>
    </row>
    <row r="12" spans="1:13" s="2" customFormat="1" ht="12.75">
      <c r="A12" s="4">
        <v>67659</v>
      </c>
      <c r="B12" s="4" t="s">
        <v>35</v>
      </c>
      <c r="C12" s="4">
        <v>5</v>
      </c>
      <c r="D12" s="4" t="s">
        <v>73</v>
      </c>
      <c r="E12" s="4">
        <v>20080903</v>
      </c>
      <c r="F12" s="4">
        <v>-30</v>
      </c>
      <c r="G12" s="18">
        <v>138800</v>
      </c>
      <c r="H12" s="9" t="s">
        <v>38</v>
      </c>
      <c r="I12" s="167">
        <f t="shared" si="0"/>
        <v>11.840789327054841</v>
      </c>
      <c r="J12" s="4">
        <v>435</v>
      </c>
      <c r="K12" s="4" t="s">
        <v>251</v>
      </c>
      <c r="L12" s="4" t="s">
        <v>242</v>
      </c>
      <c r="M12" s="170" t="s">
        <v>242</v>
      </c>
    </row>
    <row r="13" spans="1:13" s="2" customFormat="1" ht="12.75">
      <c r="A13" s="1">
        <v>67661</v>
      </c>
      <c r="B13" s="1" t="s">
        <v>35</v>
      </c>
      <c r="C13" s="1">
        <v>5</v>
      </c>
      <c r="D13" s="1" t="s">
        <v>76</v>
      </c>
      <c r="E13" s="1">
        <v>20080909</v>
      </c>
      <c r="F13" s="1">
        <v>-30</v>
      </c>
      <c r="G13" s="19">
        <v>23300</v>
      </c>
      <c r="H13" s="10" t="s">
        <v>41</v>
      </c>
      <c r="I13" s="167">
        <f t="shared" si="0"/>
        <v>10.056208639553791</v>
      </c>
      <c r="J13" s="1">
        <v>438</v>
      </c>
      <c r="K13" s="4" t="s">
        <v>251</v>
      </c>
      <c r="L13" s="4" t="s">
        <v>242</v>
      </c>
      <c r="M13" s="170"/>
    </row>
    <row r="14" spans="1:13" s="2" customFormat="1" ht="12.75">
      <c r="A14" s="1"/>
      <c r="B14" s="1"/>
      <c r="C14" s="1"/>
      <c r="D14" s="1"/>
      <c r="E14" s="1"/>
      <c r="F14" s="1"/>
      <c r="G14" s="19"/>
      <c r="H14" s="10"/>
      <c r="I14" s="167"/>
      <c r="J14" s="1"/>
      <c r="K14" s="4"/>
      <c r="L14" s="4"/>
      <c r="M14" s="170"/>
    </row>
    <row r="15" spans="1:13" s="2" customFormat="1" ht="12.75">
      <c r="A15" s="94">
        <v>67797</v>
      </c>
      <c r="B15" s="94" t="s">
        <v>142</v>
      </c>
      <c r="C15" s="94" t="s">
        <v>143</v>
      </c>
      <c r="D15" s="94" t="s">
        <v>157</v>
      </c>
      <c r="E15" s="105">
        <v>39695</v>
      </c>
      <c r="F15" s="94">
        <v>-30</v>
      </c>
      <c r="G15" s="98">
        <v>5433656</v>
      </c>
      <c r="H15" s="98" t="s">
        <v>94</v>
      </c>
      <c r="I15" s="168">
        <f t="shared" si="0"/>
        <v>15.50812276184864</v>
      </c>
      <c r="J15" s="94">
        <v>435</v>
      </c>
      <c r="K15" s="94" t="s">
        <v>252</v>
      </c>
      <c r="L15" s="171" t="s">
        <v>246</v>
      </c>
      <c r="M15" s="172" t="s">
        <v>246</v>
      </c>
    </row>
    <row r="16" spans="1:13" s="2" customFormat="1" ht="12.75">
      <c r="A16" s="1">
        <v>67801</v>
      </c>
      <c r="B16" s="1" t="s">
        <v>142</v>
      </c>
      <c r="C16" s="1" t="s">
        <v>143</v>
      </c>
      <c r="D16" s="1" t="s">
        <v>161</v>
      </c>
      <c r="E16" s="63">
        <v>39715</v>
      </c>
      <c r="F16" s="1">
        <v>-30</v>
      </c>
      <c r="G16" s="10">
        <v>171072</v>
      </c>
      <c r="H16" s="10" t="s">
        <v>156</v>
      </c>
      <c r="I16" s="167">
        <f t="shared" si="0"/>
        <v>12.04983979949859</v>
      </c>
      <c r="J16" s="1" t="s">
        <v>105</v>
      </c>
      <c r="K16" s="1" t="s">
        <v>252</v>
      </c>
      <c r="L16" s="171" t="s">
        <v>246</v>
      </c>
      <c r="M16" s="170"/>
    </row>
    <row r="17" spans="1:13" s="2" customFormat="1" ht="12.75">
      <c r="A17" s="1"/>
      <c r="B17" s="1"/>
      <c r="C17" s="1"/>
      <c r="D17" s="1"/>
      <c r="E17" s="63"/>
      <c r="F17" s="1"/>
      <c r="G17" s="10"/>
      <c r="H17" s="10"/>
      <c r="I17" s="167"/>
      <c r="J17" s="1"/>
      <c r="K17" s="1"/>
      <c r="L17" s="4"/>
      <c r="M17" s="170"/>
    </row>
    <row r="18" spans="1:13" s="2" customFormat="1" ht="12.75">
      <c r="A18" s="32">
        <v>67643</v>
      </c>
      <c r="B18" s="1" t="s">
        <v>116</v>
      </c>
      <c r="C18" s="1" t="s">
        <v>117</v>
      </c>
      <c r="D18" s="33" t="s">
        <v>134</v>
      </c>
      <c r="E18" s="34">
        <v>39721</v>
      </c>
      <c r="F18" s="35" t="s">
        <v>120</v>
      </c>
      <c r="G18" s="46">
        <v>78652</v>
      </c>
      <c r="H18" s="48" t="s">
        <v>41</v>
      </c>
      <c r="I18" s="167">
        <f t="shared" si="0"/>
        <v>11.272788337279447</v>
      </c>
      <c r="J18" s="1">
        <v>435</v>
      </c>
      <c r="K18" s="1" t="s">
        <v>253</v>
      </c>
      <c r="L18" s="4" t="s">
        <v>242</v>
      </c>
      <c r="M18" s="170" t="s">
        <v>242</v>
      </c>
    </row>
    <row r="19" spans="1:13" ht="12.75">
      <c r="A19" s="86">
        <v>67646</v>
      </c>
      <c r="B19" s="4" t="s">
        <v>116</v>
      </c>
      <c r="C19" s="1" t="s">
        <v>117</v>
      </c>
      <c r="D19" s="87" t="s">
        <v>180</v>
      </c>
      <c r="E19" s="34">
        <v>39727</v>
      </c>
      <c r="F19" s="35" t="s">
        <v>120</v>
      </c>
      <c r="G19" s="93">
        <v>39028</v>
      </c>
      <c r="H19" s="48" t="s">
        <v>41</v>
      </c>
      <c r="I19" s="167">
        <f t="shared" si="0"/>
        <v>10.57203461622784</v>
      </c>
      <c r="J19" s="90" t="s">
        <v>105</v>
      </c>
      <c r="K19" s="1" t="s">
        <v>253</v>
      </c>
      <c r="L19" s="4" t="s">
        <v>242</v>
      </c>
      <c r="M19" s="173"/>
    </row>
    <row r="20" spans="1:13" ht="12.75">
      <c r="A20" s="86"/>
      <c r="B20" s="4"/>
      <c r="C20" s="1"/>
      <c r="D20" s="87"/>
      <c r="E20" s="34"/>
      <c r="F20" s="35"/>
      <c r="G20" s="93"/>
      <c r="H20" s="48"/>
      <c r="I20" s="167"/>
      <c r="J20" s="90"/>
      <c r="K20" s="1"/>
      <c r="L20" s="4"/>
      <c r="M20" s="173"/>
    </row>
    <row r="21" spans="1:13" s="2" customFormat="1" ht="12.75">
      <c r="A21" s="1">
        <v>67683</v>
      </c>
      <c r="B21" s="1" t="s">
        <v>77</v>
      </c>
      <c r="C21" s="1" t="s">
        <v>78</v>
      </c>
      <c r="D21" s="1">
        <v>1</v>
      </c>
      <c r="E21" s="7" t="s">
        <v>90</v>
      </c>
      <c r="F21" s="16">
        <v>-30</v>
      </c>
      <c r="G21" s="20">
        <v>25900</v>
      </c>
      <c r="H21" s="23" t="s">
        <v>41</v>
      </c>
      <c r="I21" s="167">
        <f t="shared" si="0"/>
        <v>10.16199824768763</v>
      </c>
      <c r="J21" s="1">
        <v>438</v>
      </c>
      <c r="K21" s="1" t="s">
        <v>254</v>
      </c>
      <c r="L21" s="4" t="s">
        <v>242</v>
      </c>
      <c r="M21" s="170" t="s">
        <v>242</v>
      </c>
    </row>
    <row r="22" spans="1:13" s="2" customFormat="1" ht="12.75">
      <c r="A22" s="1">
        <v>67689</v>
      </c>
      <c r="B22" s="1" t="s">
        <v>77</v>
      </c>
      <c r="C22" s="1" t="s">
        <v>78</v>
      </c>
      <c r="D22" s="1">
        <v>1</v>
      </c>
      <c r="E22" s="7" t="s">
        <v>104</v>
      </c>
      <c r="F22" s="16">
        <v>-30</v>
      </c>
      <c r="G22" s="20">
        <v>61200</v>
      </c>
      <c r="H22" s="23" t="s">
        <v>41</v>
      </c>
      <c r="I22" s="167">
        <f t="shared" si="0"/>
        <v>11.021902468500418</v>
      </c>
      <c r="J22" s="1">
        <v>435</v>
      </c>
      <c r="K22" s="1" t="s">
        <v>254</v>
      </c>
      <c r="L22" s="4" t="s">
        <v>242</v>
      </c>
      <c r="M22" s="170"/>
    </row>
    <row r="23" spans="1:13" s="2" customFormat="1" ht="12.75">
      <c r="A23" s="1"/>
      <c r="B23" s="1"/>
      <c r="C23" s="1"/>
      <c r="D23" s="1"/>
      <c r="E23" s="7"/>
      <c r="F23" s="16"/>
      <c r="G23" s="20"/>
      <c r="H23" s="23"/>
      <c r="I23" s="167"/>
      <c r="J23" s="1"/>
      <c r="K23" s="1"/>
      <c r="L23" s="4"/>
      <c r="M23" s="170"/>
    </row>
    <row r="24" spans="1:13" s="2" customFormat="1" ht="12.75">
      <c r="A24" s="1">
        <v>67665</v>
      </c>
      <c r="B24" s="1" t="s">
        <v>136</v>
      </c>
      <c r="C24" s="1">
        <v>1</v>
      </c>
      <c r="D24" s="1">
        <v>4</v>
      </c>
      <c r="E24" s="1">
        <v>20080907</v>
      </c>
      <c r="F24" s="1">
        <v>-30</v>
      </c>
      <c r="G24" s="10">
        <v>49134</v>
      </c>
      <c r="H24" s="10" t="s">
        <v>41</v>
      </c>
      <c r="I24" s="167">
        <f t="shared" si="0"/>
        <v>10.802306538498243</v>
      </c>
      <c r="J24" s="1" t="s">
        <v>105</v>
      </c>
      <c r="K24" s="1" t="s">
        <v>255</v>
      </c>
      <c r="L24" s="4" t="s">
        <v>242</v>
      </c>
      <c r="M24" s="170" t="s">
        <v>242</v>
      </c>
    </row>
    <row r="25" spans="1:13" s="2" customFormat="1" ht="12.75">
      <c r="A25" s="1">
        <v>67674</v>
      </c>
      <c r="B25" s="1" t="s">
        <v>136</v>
      </c>
      <c r="C25" s="1">
        <v>1</v>
      </c>
      <c r="D25" s="1">
        <v>13</v>
      </c>
      <c r="E25" s="1">
        <v>20081006</v>
      </c>
      <c r="F25" s="1">
        <v>-30</v>
      </c>
      <c r="G25" s="10">
        <v>170058</v>
      </c>
      <c r="H25" s="10" t="s">
        <v>59</v>
      </c>
      <c r="I25" s="167">
        <f t="shared" si="0"/>
        <v>12.043894834315529</v>
      </c>
      <c r="J25" s="1">
        <v>435</v>
      </c>
      <c r="K25" s="1" t="s">
        <v>255</v>
      </c>
      <c r="L25" s="4" t="s">
        <v>242</v>
      </c>
      <c r="M25" s="170"/>
    </row>
    <row r="26" spans="1:13" s="2" customFormat="1" ht="12.75">
      <c r="A26" s="1"/>
      <c r="B26" s="1"/>
      <c r="C26" s="1"/>
      <c r="D26" s="1"/>
      <c r="E26" s="1"/>
      <c r="F26" s="1"/>
      <c r="G26" s="10"/>
      <c r="H26" s="10"/>
      <c r="I26" s="167"/>
      <c r="J26" s="1"/>
      <c r="K26" s="1"/>
      <c r="L26" s="4"/>
      <c r="M26" s="170"/>
    </row>
    <row r="27" spans="1:13" s="2" customFormat="1" ht="12.75">
      <c r="A27" s="1">
        <v>67597</v>
      </c>
      <c r="B27" s="1" t="s">
        <v>178</v>
      </c>
      <c r="C27" s="1" t="s">
        <v>168</v>
      </c>
      <c r="D27" s="1">
        <v>174</v>
      </c>
      <c r="E27" s="1">
        <v>20080904</v>
      </c>
      <c r="F27" s="4">
        <v>-30</v>
      </c>
      <c r="G27" s="9">
        <v>50420</v>
      </c>
      <c r="H27" s="10" t="s">
        <v>41</v>
      </c>
      <c r="I27" s="167">
        <f t="shared" si="0"/>
        <v>10.828143200741911</v>
      </c>
      <c r="J27" s="1">
        <v>435</v>
      </c>
      <c r="K27" s="1" t="s">
        <v>256</v>
      </c>
      <c r="L27" s="171" t="s">
        <v>246</v>
      </c>
      <c r="M27" s="172" t="s">
        <v>246</v>
      </c>
    </row>
    <row r="28" spans="1:13" s="2" customFormat="1" ht="12.75">
      <c r="A28" s="1">
        <v>67601</v>
      </c>
      <c r="B28" s="1" t="s">
        <v>178</v>
      </c>
      <c r="C28" s="1" t="s">
        <v>168</v>
      </c>
      <c r="D28" s="1">
        <v>179</v>
      </c>
      <c r="E28" s="1">
        <v>20080917</v>
      </c>
      <c r="F28" s="4">
        <v>-30</v>
      </c>
      <c r="G28" s="9">
        <v>31800</v>
      </c>
      <c r="H28" s="10" t="s">
        <v>41</v>
      </c>
      <c r="I28" s="167">
        <f t="shared" si="0"/>
        <v>10.367221568768269</v>
      </c>
      <c r="J28" s="1" t="s">
        <v>105</v>
      </c>
      <c r="K28" s="1" t="s">
        <v>256</v>
      </c>
      <c r="L28" s="4" t="s">
        <v>242</v>
      </c>
      <c r="M28" s="170"/>
    </row>
    <row r="29" spans="1:13" s="2" customFormat="1" ht="12.75">
      <c r="A29" s="1"/>
      <c r="B29" s="1"/>
      <c r="C29" s="1"/>
      <c r="D29" s="1"/>
      <c r="E29" s="1"/>
      <c r="F29" s="4"/>
      <c r="G29" s="9"/>
      <c r="H29" s="10"/>
      <c r="I29" s="167"/>
      <c r="J29" s="1"/>
      <c r="K29" s="1"/>
      <c r="L29" s="4"/>
      <c r="M29" s="170"/>
    </row>
    <row r="30" spans="1:13" s="2" customFormat="1" ht="12.75">
      <c r="A30" s="1">
        <v>67614</v>
      </c>
      <c r="B30" s="1" t="s">
        <v>178</v>
      </c>
      <c r="C30" s="1" t="s">
        <v>173</v>
      </c>
      <c r="D30" s="1">
        <v>70</v>
      </c>
      <c r="E30" s="1">
        <v>20080913</v>
      </c>
      <c r="F30" s="4">
        <v>-30</v>
      </c>
      <c r="G30" s="9">
        <v>32000</v>
      </c>
      <c r="H30" s="10" t="s">
        <v>41</v>
      </c>
      <c r="I30" s="167">
        <f t="shared" si="0"/>
        <v>10.373491181781864</v>
      </c>
      <c r="J30" s="1" t="s">
        <v>105</v>
      </c>
      <c r="K30" s="1" t="s">
        <v>257</v>
      </c>
      <c r="L30" s="4" t="s">
        <v>242</v>
      </c>
      <c r="M30" s="170" t="s">
        <v>242</v>
      </c>
    </row>
    <row r="31" spans="1:13" s="2" customFormat="1" ht="12.75">
      <c r="A31" s="1">
        <v>68595</v>
      </c>
      <c r="B31" s="1" t="s">
        <v>178</v>
      </c>
      <c r="C31" s="1" t="s">
        <v>173</v>
      </c>
      <c r="D31" s="1">
        <v>75</v>
      </c>
      <c r="E31" s="1">
        <v>20081004</v>
      </c>
      <c r="F31" s="4">
        <v>-30</v>
      </c>
      <c r="G31" s="9">
        <v>62300</v>
      </c>
      <c r="H31" s="10" t="s">
        <v>41</v>
      </c>
      <c r="I31" s="167">
        <f t="shared" si="0"/>
        <v>11.039716704775545</v>
      </c>
      <c r="J31" s="1">
        <v>435</v>
      </c>
      <c r="K31" s="1" t="s">
        <v>257</v>
      </c>
      <c r="L31" s="4" t="s">
        <v>242</v>
      </c>
      <c r="M31" s="170"/>
    </row>
  </sheetData>
  <printOptions gridLines="1" horizontalCentered="1"/>
  <pageMargins left="0.75" right="0.75" top="1" bottom="1" header="0.5" footer="0.5"/>
  <pageSetup fitToHeight="1" fitToWidth="1"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 Caleb Brett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Thomas Schofield</cp:lastModifiedBy>
  <cp:lastPrinted>2008-11-17T14:04:06Z</cp:lastPrinted>
  <dcterms:created xsi:type="dcterms:W3CDTF">2007-07-26T15:42:55Z</dcterms:created>
  <dcterms:modified xsi:type="dcterms:W3CDTF">2008-11-17T20:22:31Z</dcterms:modified>
  <cp:category/>
  <cp:version/>
  <cp:contentType/>
  <cp:contentStatus/>
</cp:coreProperties>
</file>