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<sst xmlns="http://schemas.openxmlformats.org/spreadsheetml/2006/main" count="41" uniqueCount="20">
  <si>
    <t>Date Test Completed</t>
  </si>
  <si>
    <t>CMIR</t>
  </si>
  <si>
    <t>TMC Laboratory Code</t>
  </si>
  <si>
    <t>Industry Oil Code</t>
  </si>
  <si>
    <t>Total Deposits</t>
  </si>
  <si>
    <t>37718</t>
  </si>
  <si>
    <t>I</t>
  </si>
  <si>
    <t>AB</t>
  </si>
  <si>
    <t>B</t>
  </si>
  <si>
    <t>G</t>
  </si>
  <si>
    <t>V</t>
  </si>
  <si>
    <t>A</t>
  </si>
  <si>
    <t>K</t>
  </si>
  <si>
    <t>Mean</t>
  </si>
  <si>
    <t>s</t>
  </si>
  <si>
    <t>Pooled s
(across oils)</t>
  </si>
  <si>
    <t>Upper</t>
  </si>
  <si>
    <t>Lower</t>
  </si>
  <si>
    <t>*95% Acceptance Bands</t>
  </si>
  <si>
    <t>*Pooled s used to calculate acceptance bands.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</si>
</sst>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165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0" xfId="0" applyNumberFormat="1" applyAlignment="1">
      <alignment/>
    </xf>
    <xf numFmtId="2" fontId="0" fillId="0" borderId="9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57421875" style="0" customWidth="1"/>
    <col min="2" max="2" width="6.00390625" style="0" bestFit="1" customWidth="1"/>
    <col min="3" max="3" width="9.421875" style="1" customWidth="1"/>
    <col min="4" max="4" width="9.00390625" style="5" customWidth="1"/>
    <col min="5" max="5" width="8.140625" style="29" customWidth="1"/>
    <col min="6" max="7" width="10.421875" style="13" customWidth="1"/>
    <col min="8" max="8" width="11.8515625" style="1" customWidth="1"/>
    <col min="9" max="10" width="10.421875" style="13" customWidth="1"/>
    <col min="11" max="16384" width="10.421875" style="0" customWidth="1"/>
  </cols>
  <sheetData>
    <row r="1" spans="1:10" s="11" customFormat="1" ht="38.25" customHeight="1">
      <c r="A1" s="32" t="s">
        <v>0</v>
      </c>
      <c r="B1" s="34" t="s">
        <v>1</v>
      </c>
      <c r="C1" s="34" t="s">
        <v>2</v>
      </c>
      <c r="D1" s="34" t="s">
        <v>3</v>
      </c>
      <c r="E1" s="36" t="s">
        <v>4</v>
      </c>
      <c r="F1" s="30" t="s">
        <v>13</v>
      </c>
      <c r="G1" s="30" t="s">
        <v>14</v>
      </c>
      <c r="H1" s="34" t="s">
        <v>15</v>
      </c>
      <c r="I1" s="30" t="s">
        <v>18</v>
      </c>
      <c r="J1" s="31"/>
    </row>
    <row r="2" spans="1:10" s="6" customFormat="1" ht="13.5" thickBot="1">
      <c r="A2" s="33"/>
      <c r="B2" s="35"/>
      <c r="C2" s="35"/>
      <c r="D2" s="35"/>
      <c r="E2" s="37"/>
      <c r="F2" s="38"/>
      <c r="G2" s="38"/>
      <c r="H2" s="35"/>
      <c r="I2" s="12" t="s">
        <v>17</v>
      </c>
      <c r="J2" s="15" t="s">
        <v>16</v>
      </c>
    </row>
    <row r="3" spans="1:10" ht="13.5" thickTop="1">
      <c r="A3" s="16">
        <v>36775</v>
      </c>
      <c r="B3" s="17">
        <v>37777</v>
      </c>
      <c r="C3" s="2" t="s">
        <v>6</v>
      </c>
      <c r="D3" s="18">
        <v>74</v>
      </c>
      <c r="E3" s="19">
        <v>15.7</v>
      </c>
      <c r="F3" s="4"/>
      <c r="G3" s="4"/>
      <c r="H3" s="4"/>
      <c r="I3" s="19"/>
      <c r="J3" s="26"/>
    </row>
    <row r="4" spans="1:10" ht="12.75">
      <c r="A4" s="16">
        <v>36776</v>
      </c>
      <c r="B4" s="17">
        <v>37752</v>
      </c>
      <c r="C4" s="2" t="s">
        <v>7</v>
      </c>
      <c r="D4" s="18">
        <v>74</v>
      </c>
      <c r="E4" s="19">
        <v>13.2</v>
      </c>
      <c r="F4" s="4"/>
      <c r="G4" s="4"/>
      <c r="H4" s="4"/>
      <c r="I4" s="19"/>
      <c r="J4" s="26"/>
    </row>
    <row r="5" spans="1:10" ht="12.75">
      <c r="A5" s="16">
        <v>90100</v>
      </c>
      <c r="B5" s="17">
        <v>37727</v>
      </c>
      <c r="C5" s="2" t="s">
        <v>8</v>
      </c>
      <c r="D5" s="18">
        <v>74</v>
      </c>
      <c r="E5" s="19">
        <v>18.8</v>
      </c>
      <c r="F5" s="4"/>
      <c r="G5" s="4"/>
      <c r="H5" s="4"/>
      <c r="I5" s="19"/>
      <c r="J5" s="26"/>
    </row>
    <row r="6" spans="1:10" ht="12.75">
      <c r="A6" s="16">
        <v>36775</v>
      </c>
      <c r="B6" s="17">
        <v>37759</v>
      </c>
      <c r="C6" s="2" t="s">
        <v>9</v>
      </c>
      <c r="D6" s="18">
        <v>74</v>
      </c>
      <c r="E6" s="19">
        <v>27.8</v>
      </c>
      <c r="F6" s="4">
        <f>AVERAGE(E3:E9)</f>
        <v>15.6</v>
      </c>
      <c r="G6" s="4">
        <f>STDEV(E3:E9)</f>
        <v>6.3749509802036926</v>
      </c>
      <c r="H6" s="4">
        <v>5.5</v>
      </c>
      <c r="I6" s="19">
        <f>F6-(1.96*H6)</f>
        <v>4.82</v>
      </c>
      <c r="J6" s="26">
        <f>F6+(1.96*H6)</f>
        <v>26.38</v>
      </c>
    </row>
    <row r="7" spans="1:10" ht="12.75">
      <c r="A7" s="16">
        <v>36768</v>
      </c>
      <c r="B7" s="17">
        <v>37743</v>
      </c>
      <c r="C7" s="2" t="s">
        <v>10</v>
      </c>
      <c r="D7" s="18">
        <v>74</v>
      </c>
      <c r="E7" s="19">
        <v>7.9</v>
      </c>
      <c r="F7" s="4"/>
      <c r="G7" s="4"/>
      <c r="H7" s="4"/>
      <c r="I7" s="19"/>
      <c r="J7" s="26"/>
    </row>
    <row r="8" spans="1:10" ht="12.75">
      <c r="A8" s="16">
        <v>36777</v>
      </c>
      <c r="B8" s="17">
        <v>37721</v>
      </c>
      <c r="C8" s="2" t="s">
        <v>11</v>
      </c>
      <c r="D8" s="18">
        <v>74</v>
      </c>
      <c r="E8" s="19">
        <v>14.5</v>
      </c>
      <c r="F8" s="4"/>
      <c r="G8" s="4"/>
      <c r="H8" s="4"/>
      <c r="I8" s="19"/>
      <c r="J8" s="26"/>
    </row>
    <row r="9" spans="1:10" s="10" customFormat="1" ht="13.5" thickBot="1">
      <c r="A9" s="20">
        <v>36775</v>
      </c>
      <c r="B9" s="7">
        <v>37767</v>
      </c>
      <c r="C9" s="7" t="s">
        <v>12</v>
      </c>
      <c r="D9" s="8">
        <v>74</v>
      </c>
      <c r="E9" s="9">
        <v>11.3</v>
      </c>
      <c r="F9" s="14"/>
      <c r="G9" s="14"/>
      <c r="H9" s="14"/>
      <c r="I9" s="9"/>
      <c r="J9" s="27"/>
    </row>
    <row r="10" spans="1:10" ht="13.5" thickTop="1">
      <c r="A10" s="16">
        <v>36773</v>
      </c>
      <c r="B10" s="17">
        <v>37775</v>
      </c>
      <c r="C10" s="2" t="s">
        <v>6</v>
      </c>
      <c r="D10" s="18">
        <v>432</v>
      </c>
      <c r="E10" s="19">
        <v>58.9</v>
      </c>
      <c r="F10" s="4"/>
      <c r="G10" s="4"/>
      <c r="H10" s="4"/>
      <c r="I10" s="19"/>
      <c r="J10" s="26"/>
    </row>
    <row r="11" spans="1:10" ht="12.75">
      <c r="A11" s="16">
        <v>36777</v>
      </c>
      <c r="B11" s="3">
        <v>37753</v>
      </c>
      <c r="C11" s="2" t="s">
        <v>7</v>
      </c>
      <c r="D11" s="2">
        <v>432</v>
      </c>
      <c r="E11" s="19">
        <v>53.2</v>
      </c>
      <c r="F11" s="4"/>
      <c r="G11" s="4"/>
      <c r="H11" s="4"/>
      <c r="I11" s="19"/>
      <c r="J11" s="26"/>
    </row>
    <row r="12" spans="1:10" ht="12.75">
      <c r="A12" s="16">
        <v>90800</v>
      </c>
      <c r="B12" s="17">
        <v>37729</v>
      </c>
      <c r="C12" s="2" t="s">
        <v>8</v>
      </c>
      <c r="D12" s="18">
        <v>432</v>
      </c>
      <c r="E12" s="19">
        <v>53.1</v>
      </c>
      <c r="F12" s="4"/>
      <c r="G12" s="4"/>
      <c r="H12" s="4"/>
      <c r="I12" s="19"/>
      <c r="J12" s="26"/>
    </row>
    <row r="13" spans="1:10" ht="12.75">
      <c r="A13" s="16">
        <v>36776</v>
      </c>
      <c r="B13" s="17">
        <v>37760</v>
      </c>
      <c r="C13" s="2" t="s">
        <v>9</v>
      </c>
      <c r="D13" s="18">
        <v>432</v>
      </c>
      <c r="E13" s="19">
        <v>50.1</v>
      </c>
      <c r="F13" s="4">
        <f>AVERAGE(E10:E16)</f>
        <v>50.51428571428571</v>
      </c>
      <c r="G13" s="4">
        <f>STDEV(E10:E16)</f>
        <v>5.829359190462465</v>
      </c>
      <c r="H13" s="4">
        <v>5.5</v>
      </c>
      <c r="I13" s="19">
        <f>F13-(1.96*H13)</f>
        <v>39.73428571428571</v>
      </c>
      <c r="J13" s="26">
        <f>F13+(1.96*H13)</f>
        <v>61.294285714285714</v>
      </c>
    </row>
    <row r="14" spans="1:10" ht="12.75">
      <c r="A14" s="16">
        <v>36771</v>
      </c>
      <c r="B14" s="17">
        <v>37744</v>
      </c>
      <c r="C14" s="2" t="s">
        <v>10</v>
      </c>
      <c r="D14" s="18">
        <v>432</v>
      </c>
      <c r="E14" s="19">
        <v>51.3</v>
      </c>
      <c r="F14" s="4"/>
      <c r="G14" s="4"/>
      <c r="H14" s="4"/>
      <c r="I14" s="19"/>
      <c r="J14" s="26"/>
    </row>
    <row r="15" spans="1:10" ht="12.75">
      <c r="A15" s="16">
        <v>36776</v>
      </c>
      <c r="B15" s="17">
        <v>37720</v>
      </c>
      <c r="C15" s="2" t="s">
        <v>11</v>
      </c>
      <c r="D15" s="18">
        <v>432</v>
      </c>
      <c r="E15" s="19">
        <v>40.3</v>
      </c>
      <c r="F15" s="4"/>
      <c r="G15" s="4"/>
      <c r="H15" s="4"/>
      <c r="I15" s="19"/>
      <c r="J15" s="26"/>
    </row>
    <row r="16" spans="1:10" s="10" customFormat="1" ht="13.5" thickBot="1">
      <c r="A16" s="20">
        <v>36777</v>
      </c>
      <c r="B16" s="7">
        <v>37769</v>
      </c>
      <c r="C16" s="7" t="s">
        <v>12</v>
      </c>
      <c r="D16" s="8">
        <v>432</v>
      </c>
      <c r="E16" s="9">
        <v>46.7</v>
      </c>
      <c r="F16" s="14"/>
      <c r="G16" s="14"/>
      <c r="H16" s="14"/>
      <c r="I16" s="9"/>
      <c r="J16" s="27"/>
    </row>
    <row r="17" spans="1:10" ht="13.5" thickTop="1">
      <c r="A17" s="16">
        <v>36774</v>
      </c>
      <c r="B17" s="17">
        <v>37776</v>
      </c>
      <c r="C17" s="2" t="s">
        <v>6</v>
      </c>
      <c r="D17" s="18">
        <v>433</v>
      </c>
      <c r="E17" s="19">
        <v>55.4</v>
      </c>
      <c r="F17" s="4"/>
      <c r="G17" s="4"/>
      <c r="H17" s="4"/>
      <c r="I17" s="19"/>
      <c r="J17" s="26"/>
    </row>
    <row r="18" spans="1:10" ht="12.75">
      <c r="A18" s="16">
        <v>36775</v>
      </c>
      <c r="B18" s="17">
        <v>37751</v>
      </c>
      <c r="C18" s="2" t="s">
        <v>7</v>
      </c>
      <c r="D18" s="18">
        <v>433</v>
      </c>
      <c r="E18" s="19">
        <v>58.8</v>
      </c>
      <c r="F18" s="4"/>
      <c r="G18" s="4"/>
      <c r="H18" s="4"/>
      <c r="I18" s="19"/>
      <c r="J18" s="26"/>
    </row>
    <row r="19" spans="1:10" ht="12.75">
      <c r="A19" s="16">
        <v>90600</v>
      </c>
      <c r="B19" s="17">
        <v>37728</v>
      </c>
      <c r="C19" s="2" t="s">
        <v>8</v>
      </c>
      <c r="D19" s="18">
        <v>433</v>
      </c>
      <c r="E19" s="19">
        <v>46.1</v>
      </c>
      <c r="F19" s="4"/>
      <c r="G19" s="4"/>
      <c r="H19" s="4"/>
      <c r="I19" s="19"/>
      <c r="J19" s="26"/>
    </row>
    <row r="20" spans="1:10" ht="12.75">
      <c r="A20" s="16">
        <v>36777</v>
      </c>
      <c r="B20" s="17">
        <v>37761</v>
      </c>
      <c r="C20" s="2" t="s">
        <v>9</v>
      </c>
      <c r="D20" s="18">
        <v>433</v>
      </c>
      <c r="E20" s="19">
        <v>57.5</v>
      </c>
      <c r="F20" s="4">
        <f>AVERAGE(E17:E23)</f>
        <v>52.55714285714286</v>
      </c>
      <c r="G20" s="4">
        <f>STDEV(E17:E23)</f>
        <v>5.565026847152187</v>
      </c>
      <c r="H20" s="4">
        <v>5.5</v>
      </c>
      <c r="I20" s="19">
        <f>F20-(1.96*H20)</f>
        <v>41.777142857142856</v>
      </c>
      <c r="J20" s="26">
        <f>F20+(1.96*H20)</f>
        <v>63.33714285714286</v>
      </c>
    </row>
    <row r="21" spans="1:10" ht="12.75">
      <c r="A21" s="16">
        <v>36775</v>
      </c>
      <c r="B21" s="17">
        <v>37745</v>
      </c>
      <c r="C21" s="2" t="s">
        <v>10</v>
      </c>
      <c r="D21" s="18">
        <v>433</v>
      </c>
      <c r="E21" s="19">
        <v>53.6</v>
      </c>
      <c r="F21" s="4"/>
      <c r="G21" s="4"/>
      <c r="H21" s="4"/>
      <c r="I21" s="19"/>
      <c r="J21" s="26"/>
    </row>
    <row r="22" spans="1:10" ht="12.75">
      <c r="A22" s="16">
        <v>36775</v>
      </c>
      <c r="B22" s="17">
        <v>37719</v>
      </c>
      <c r="C22" s="2" t="s">
        <v>11</v>
      </c>
      <c r="D22" s="18">
        <v>433</v>
      </c>
      <c r="E22" s="19">
        <v>52.4</v>
      </c>
      <c r="F22" s="4"/>
      <c r="G22" s="4"/>
      <c r="H22" s="4"/>
      <c r="I22" s="19"/>
      <c r="J22" s="26"/>
    </row>
    <row r="23" spans="1:10" s="10" customFormat="1" ht="13.5" thickBot="1">
      <c r="A23" s="20">
        <v>36776</v>
      </c>
      <c r="B23" s="7">
        <v>37768</v>
      </c>
      <c r="C23" s="7" t="s">
        <v>12</v>
      </c>
      <c r="D23" s="8">
        <v>433</v>
      </c>
      <c r="E23" s="9">
        <v>44.1</v>
      </c>
      <c r="F23" s="14"/>
      <c r="G23" s="14"/>
      <c r="H23" s="14"/>
      <c r="I23" s="9"/>
      <c r="J23" s="27"/>
    </row>
    <row r="24" spans="1:10" ht="13.5" thickTop="1">
      <c r="A24" s="16">
        <v>36770</v>
      </c>
      <c r="B24" s="17">
        <v>37774</v>
      </c>
      <c r="C24" s="2" t="s">
        <v>6</v>
      </c>
      <c r="D24" s="18">
        <v>1006</v>
      </c>
      <c r="E24" s="19">
        <v>39</v>
      </c>
      <c r="F24" s="4"/>
      <c r="G24" s="4"/>
      <c r="H24" s="4"/>
      <c r="I24" s="19"/>
      <c r="J24" s="26"/>
    </row>
    <row r="25" spans="1:10" ht="12.75">
      <c r="A25" s="16">
        <v>36771</v>
      </c>
      <c r="B25" s="17">
        <v>37750</v>
      </c>
      <c r="C25" s="2" t="s">
        <v>7</v>
      </c>
      <c r="D25" s="18">
        <v>1006</v>
      </c>
      <c r="E25" s="19">
        <v>34.4</v>
      </c>
      <c r="F25" s="4"/>
      <c r="G25" s="4"/>
      <c r="H25" s="4"/>
      <c r="I25" s="19"/>
      <c r="J25" s="26"/>
    </row>
    <row r="26" spans="1:10" ht="12.75">
      <c r="A26" s="16">
        <v>83100</v>
      </c>
      <c r="B26" s="17">
        <v>37726</v>
      </c>
      <c r="C26" s="2" t="s">
        <v>8</v>
      </c>
      <c r="D26" s="18">
        <v>1006</v>
      </c>
      <c r="E26" s="19">
        <v>33</v>
      </c>
      <c r="F26" s="4"/>
      <c r="G26" s="4"/>
      <c r="H26" s="4"/>
      <c r="I26" s="19"/>
      <c r="J26" s="26"/>
    </row>
    <row r="27" spans="1:10" ht="12.75">
      <c r="A27" s="16">
        <v>36774</v>
      </c>
      <c r="B27" s="17">
        <v>37758</v>
      </c>
      <c r="C27" s="2" t="s">
        <v>9</v>
      </c>
      <c r="D27" s="18">
        <v>1006</v>
      </c>
      <c r="E27" s="19">
        <v>30.9</v>
      </c>
      <c r="F27" s="4">
        <f>AVERAGE(E24:E30)</f>
        <v>34.94285714285714</v>
      </c>
      <c r="G27" s="4">
        <f>STDEV(E24:E30)</f>
        <v>3.9441336787931576</v>
      </c>
      <c r="H27" s="4">
        <v>5.5</v>
      </c>
      <c r="I27" s="19">
        <f>F27-(1.96*H27)</f>
        <v>24.162857142857142</v>
      </c>
      <c r="J27" s="26">
        <f>F27+(1.96*H27)</f>
        <v>45.722857142857144</v>
      </c>
    </row>
    <row r="28" spans="1:10" ht="12.75">
      <c r="A28" s="16">
        <v>36767</v>
      </c>
      <c r="B28" s="17">
        <v>37742</v>
      </c>
      <c r="C28" s="2" t="s">
        <v>10</v>
      </c>
      <c r="D28" s="18">
        <v>1006</v>
      </c>
      <c r="E28" s="19">
        <v>33.7</v>
      </c>
      <c r="F28" s="4"/>
      <c r="G28" s="4"/>
      <c r="H28" s="4"/>
      <c r="I28" s="19"/>
      <c r="J28" s="26"/>
    </row>
    <row r="29" spans="1:10" ht="12.75">
      <c r="A29" s="16">
        <v>36773</v>
      </c>
      <c r="B29" s="17" t="s">
        <v>5</v>
      </c>
      <c r="C29" s="2" t="s">
        <v>11</v>
      </c>
      <c r="D29" s="18">
        <v>1006</v>
      </c>
      <c r="E29" s="19">
        <v>31.9</v>
      </c>
      <c r="F29" s="4"/>
      <c r="G29" s="4"/>
      <c r="H29" s="4"/>
      <c r="I29" s="19"/>
      <c r="J29" s="26"/>
    </row>
    <row r="30" spans="1:10" ht="13.5" thickBot="1">
      <c r="A30" s="21">
        <v>36770</v>
      </c>
      <c r="B30" s="22">
        <v>37766</v>
      </c>
      <c r="C30" s="22" t="s">
        <v>12</v>
      </c>
      <c r="D30" s="23">
        <v>1006</v>
      </c>
      <c r="E30" s="24">
        <v>41.7</v>
      </c>
      <c r="F30" s="25"/>
      <c r="G30" s="25"/>
      <c r="H30" s="25"/>
      <c r="I30" s="24"/>
      <c r="J30" s="28"/>
    </row>
    <row r="32" ht="12.75">
      <c r="A32" t="s">
        <v>19</v>
      </c>
    </row>
  </sheetData>
  <mergeCells count="9">
    <mergeCell ref="I1:J1"/>
    <mergeCell ref="A1:A2"/>
    <mergeCell ref="B1:B2"/>
    <mergeCell ref="C1:C2"/>
    <mergeCell ref="D1:D2"/>
    <mergeCell ref="E1:E2"/>
    <mergeCell ref="F1:F2"/>
    <mergeCell ref="G1:G2"/>
    <mergeCell ref="H1:H2"/>
  </mergeCells>
  <printOptions gridLines="1" horizontalCentered="1"/>
  <pageMargins left="0.75" right="0.75" top="1" bottom="1" header="0.5" footer="0.5"/>
  <pageSetup fitToHeight="1" fitToWidth="1" horizontalDpi="300" verticalDpi="300" orientation="portrait" scale="85" r:id="rId1"/>
  <headerFooter alignWithMargins="0">
    <oddHeader>&amp;CMHT-4 TEOST Matrix 6
TMC Preliminary Analysis&amp;R&amp;D  &amp;T</oddHeader>
    <oddFooter>&amp;L&amp;F&amp;C&amp;P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Ethyl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Ethyl Corporation</dc:creator>
  <cp:keywords/>
  <dc:description/>
  <cp:lastModifiedBy>Thomas Schofield</cp:lastModifiedBy>
  <cp:lastPrinted>2000-09-13T20:38:03Z</cp:lastPrinted>
  <dcterms:created xsi:type="dcterms:W3CDTF">2000-09-12T15:23:03Z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