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<sst xmlns="http://schemas.openxmlformats.org/spreadsheetml/2006/main" count="29" uniqueCount="25">
  <si>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Lab</t>
  </si>
  <si>
    <t>CMIR</t>
  </si>
  <si>
    <t>Rod
Deposits,
mg</t>
  </si>
  <si>
    <t>Filter
Deposits,
mg</t>
  </si>
  <si>
    <t>Total
Deposits,
mg</t>
  </si>
  <si>
    <t>D</t>
  </si>
  <si>
    <t>A</t>
  </si>
  <si>
    <t>G</t>
  </si>
  <si>
    <t>B</t>
  </si>
  <si>
    <t>MTEOS Oil 432 Round-Robin 2004 Data
(to set new targets and acceptance bands after
changing from monitoring test method Draft 17 
to monitoring Version 2)</t>
  </si>
  <si>
    <t>Data Compiled by Tom Schofield</t>
  </si>
  <si>
    <t>ASTM Test Monitoring Center</t>
  </si>
  <si>
    <t>Mean</t>
  </si>
  <si>
    <t>95% Min</t>
  </si>
  <si>
    <t>95% Max</t>
  </si>
  <si>
    <t>sR</t>
  </si>
  <si>
    <t>*</t>
  </si>
  <si>
    <t>95% Min**</t>
  </si>
  <si>
    <t>95% Max**</t>
  </si>
  <si>
    <t>**95% Bands = Mean +/- (1.960 x sR)</t>
  </si>
  <si>
    <t>*(Loose rod deposit piece fell off rod into oil
while cleaning; this piece was then weighed
as a filter deposit)</t>
  </si>
  <si>
    <t>n</t>
  </si>
  <si>
    <t>Target
Mean</t>
  </si>
  <si>
    <t>Target
sR</t>
  </si>
  <si>
    <t>TMC Current (Version 2) Reference Oils
Including proposed 432 targets
for comparison purposes
Total Deposits, mg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</si>
</sst>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H2" sqref="H2"/>
    </sheetView>
  </sheetViews>
  <sheetFormatPr defaultColWidth="9.140625" defaultRowHeight="12.75"/>
  <cols>
    <col min="1" max="1" width="1.7109375" style="0" bestFit="1" customWidth="1"/>
    <col min="2" max="2" width="4.00390625" style="0" customWidth="1"/>
    <col min="3" max="3" width="10.28125" style="0" bestFit="1" customWidth="1"/>
    <col min="4" max="5" width="8.8515625" style="0" customWidth="1"/>
    <col min="8" max="8" width="5.00390625" style="0" customWidth="1"/>
    <col min="9" max="9" width="3.00390625" style="0" customWidth="1"/>
    <col min="10" max="10" width="10.7109375" style="0" bestFit="1" customWidth="1"/>
    <col min="11" max="11" width="6.140625" style="0" customWidth="1"/>
    <col min="12" max="12" width="8.28125" style="0" customWidth="1"/>
    <col min="13" max="13" width="8.8515625" style="0" customWidth="1"/>
  </cols>
  <sheetData>
    <row r="1" spans="2:13" ht="52.5" customHeight="1">
      <c r="B1" s="11" t="s">
        <v>9</v>
      </c>
      <c r="C1" s="11"/>
      <c r="D1" s="11"/>
      <c r="E1" s="11"/>
      <c r="F1" s="11"/>
      <c r="H1" s="11" t="s">
        <v>24</v>
      </c>
      <c r="I1" s="14"/>
      <c r="J1" s="14"/>
      <c r="K1" s="14"/>
      <c r="L1" s="14"/>
      <c r="M1" s="14"/>
    </row>
    <row r="2" spans="2:13" s="8" customFormat="1" ht="38.25">
      <c r="B2" s="8" t="s">
        <v>0</v>
      </c>
      <c r="C2" s="8" t="s">
        <v>1</v>
      </c>
      <c r="D2" s="1" t="s">
        <v>2</v>
      </c>
      <c r="E2" s="1" t="s">
        <v>3</v>
      </c>
      <c r="F2" s="9" t="s">
        <v>4</v>
      </c>
      <c r="I2" s="8" t="s">
        <v>21</v>
      </c>
      <c r="J2" s="1" t="s">
        <v>22</v>
      </c>
      <c r="K2" s="1" t="s">
        <v>23</v>
      </c>
      <c r="L2" s="8" t="s">
        <v>13</v>
      </c>
      <c r="M2" s="8" t="s">
        <v>14</v>
      </c>
    </row>
    <row r="3" spans="2:13" ht="12.75">
      <c r="B3" s="8" t="s">
        <v>5</v>
      </c>
      <c r="C3" s="8">
        <v>45073</v>
      </c>
      <c r="D3">
        <v>41.6</v>
      </c>
      <c r="E3">
        <v>0.7</v>
      </c>
      <c r="F3" s="4">
        <v>42.3</v>
      </c>
      <c r="H3">
        <v>74</v>
      </c>
      <c r="I3">
        <v>14</v>
      </c>
      <c r="J3">
        <v>13.59</v>
      </c>
      <c r="K3">
        <v>3.97</v>
      </c>
      <c r="L3">
        <v>5.8</v>
      </c>
      <c r="M3">
        <v>21.4</v>
      </c>
    </row>
    <row r="4" spans="2:13" ht="12.75">
      <c r="B4" s="8" t="s">
        <v>5</v>
      </c>
      <c r="C4" s="8">
        <v>47049</v>
      </c>
      <c r="D4">
        <v>43.6</v>
      </c>
      <c r="E4">
        <v>0.5</v>
      </c>
      <c r="F4" s="4">
        <v>44.1</v>
      </c>
      <c r="H4">
        <v>432</v>
      </c>
      <c r="I4">
        <v>8</v>
      </c>
      <c r="J4">
        <v>45.18</v>
      </c>
      <c r="K4">
        <v>2.73</v>
      </c>
      <c r="L4">
        <v>39.8</v>
      </c>
      <c r="M4">
        <v>50.5</v>
      </c>
    </row>
    <row r="5" spans="2:13" ht="12.75">
      <c r="B5" s="8" t="s">
        <v>6</v>
      </c>
      <c r="C5" s="8">
        <v>47658</v>
      </c>
      <c r="D5">
        <v>44.1</v>
      </c>
      <c r="E5">
        <v>1.3</v>
      </c>
      <c r="F5" s="4">
        <v>45.4</v>
      </c>
      <c r="H5">
        <v>433</v>
      </c>
      <c r="I5">
        <v>14</v>
      </c>
      <c r="J5" s="10">
        <v>42.1</v>
      </c>
      <c r="K5">
        <v>5.34</v>
      </c>
      <c r="L5">
        <v>31.6</v>
      </c>
      <c r="M5">
        <v>52.6</v>
      </c>
    </row>
    <row r="6" spans="2:13" ht="12.75">
      <c r="B6" s="8" t="s">
        <v>6</v>
      </c>
      <c r="C6" s="8">
        <v>47657</v>
      </c>
      <c r="D6">
        <v>48.1</v>
      </c>
      <c r="E6">
        <v>1.1</v>
      </c>
      <c r="F6" s="4">
        <v>49.2</v>
      </c>
      <c r="H6">
        <v>1006</v>
      </c>
      <c r="I6">
        <v>14</v>
      </c>
      <c r="J6">
        <v>42.43</v>
      </c>
      <c r="K6" s="3">
        <v>6.1</v>
      </c>
      <c r="L6">
        <v>30.5</v>
      </c>
      <c r="M6">
        <v>54.4</v>
      </c>
    </row>
    <row r="7" spans="2:6" ht="12.75">
      <c r="B7" s="8" t="s">
        <v>7</v>
      </c>
      <c r="C7" s="8">
        <v>49963</v>
      </c>
      <c r="D7">
        <v>43.5</v>
      </c>
      <c r="E7">
        <v>0.8</v>
      </c>
      <c r="F7" s="4">
        <v>44.3</v>
      </c>
    </row>
    <row r="8" spans="2:6" ht="12.75">
      <c r="B8" s="8" t="s">
        <v>7</v>
      </c>
      <c r="C8" s="8">
        <v>49965</v>
      </c>
      <c r="D8">
        <v>42.5</v>
      </c>
      <c r="E8">
        <v>0.6</v>
      </c>
      <c r="F8" s="4">
        <v>43.1</v>
      </c>
    </row>
    <row r="9" spans="2:6" ht="12.75">
      <c r="B9" s="8" t="s">
        <v>8</v>
      </c>
      <c r="C9" s="8">
        <v>47039</v>
      </c>
      <c r="D9">
        <v>42.2</v>
      </c>
      <c r="E9">
        <v>1.3</v>
      </c>
      <c r="F9" s="4">
        <v>43.5</v>
      </c>
    </row>
    <row r="10" spans="1:6" ht="12.75">
      <c r="A10" t="s">
        <v>16</v>
      </c>
      <c r="B10" s="8" t="s">
        <v>8</v>
      </c>
      <c r="C10" s="8">
        <v>47040</v>
      </c>
      <c r="D10">
        <v>41.2</v>
      </c>
      <c r="E10" s="7">
        <v>8.3</v>
      </c>
      <c r="F10" s="4">
        <v>49.5</v>
      </c>
    </row>
    <row r="11" ht="12.75">
      <c r="F11" s="4"/>
    </row>
    <row r="12" spans="3:6" ht="12.75">
      <c r="C12" t="s">
        <v>12</v>
      </c>
      <c r="D12" s="2">
        <f>AVERAGE(D3:D10)</f>
        <v>43.349999999999994</v>
      </c>
      <c r="E12" s="2">
        <f>AVERAGE(E3:E10)</f>
        <v>1.8250000000000002</v>
      </c>
      <c r="F12" s="6">
        <f>AVERAGE(F3:F10)</f>
        <v>45.175000000000004</v>
      </c>
    </row>
    <row r="13" spans="3:6" ht="12.75">
      <c r="C13" t="s">
        <v>15</v>
      </c>
      <c r="D13" s="3">
        <f>STDEV(D3:D10)</f>
        <v>2.1692658402591274</v>
      </c>
      <c r="E13" s="3">
        <f>STDEV(E3:E10)</f>
        <v>2.634252401400768</v>
      </c>
      <c r="F13" s="6">
        <f>STDEV(F3:F10)</f>
        <v>2.732215218462829</v>
      </c>
    </row>
    <row r="14" spans="3:6" ht="12.75">
      <c r="C14" t="s">
        <v>17</v>
      </c>
      <c r="D14" s="2"/>
      <c r="E14" s="2"/>
      <c r="F14" s="5">
        <f>F12-1.96*F13</f>
        <v>39.81985817181286</v>
      </c>
    </row>
    <row r="15" spans="3:6" ht="12.75">
      <c r="C15" t="s">
        <v>18</v>
      </c>
      <c r="D15" s="2"/>
      <c r="E15" s="2"/>
      <c r="F15" s="5">
        <f>F12+F13*1.96</f>
        <v>50.53014182818715</v>
      </c>
    </row>
    <row r="17" ht="12.75">
      <c r="C17" t="s">
        <v>19</v>
      </c>
    </row>
    <row r="19" spans="2:6" ht="40.5" customHeight="1">
      <c r="B19" s="12" t="s">
        <v>20</v>
      </c>
      <c r="C19" s="12"/>
      <c r="D19" s="12"/>
      <c r="E19" s="12"/>
      <c r="F19" s="12"/>
    </row>
    <row r="21" ht="12.75">
      <c r="B21" t="s">
        <v>10</v>
      </c>
    </row>
    <row r="22" ht="12.75">
      <c r="B22" t="s">
        <v>11</v>
      </c>
    </row>
    <row r="23" spans="2:3" ht="12.75">
      <c r="B23" s="13">
        <v>38009</v>
      </c>
      <c r="C23" s="13"/>
    </row>
  </sheetData>
  <mergeCells count="4">
    <mergeCell ref="B1:F1"/>
    <mergeCell ref="B19:F19"/>
    <mergeCell ref="B23:C23"/>
    <mergeCell ref="H1:M1"/>
  </mergeCells>
  <printOptions gridLines="1"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&amp;CMTEOS Oil 432 Round-Robin 2004 Data</oddHeader>
    <oddFooter>&amp;L&amp;F&amp;C&amp;P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tms</dc:creator>
  <cp:keywords/>
  <dc:description/>
  <cp:lastModifiedBy>tms</cp:lastModifiedBy>
  <cp:lastPrinted>2004-01-23T15:14:18Z</cp:lastPrinted>
  <dcterms:created xsi:type="dcterms:W3CDTF">2004-01-23T13:25:14Z</dcterms:created>
  <dcterms:modified xsi:type="dcterms:W3CDTF">2004-01-23T15:15:30Z</dcterms:modified>
  <cp:category/>
  <cp:version/>
  <cp:contentType/>
  <cp:contentStatus/>
</cp:coreProperties>
</file>