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Oil Level" sheetId="1" r:id="rId1"/>
    <sheet name="Oil Calibration" sheetId="2" r:id="rId2"/>
    <sheet name="Equation" sheetId="3" r:id="rId3"/>
    <sheet name="Table" sheetId="4" r:id="rId4"/>
  </sheets>
  <definedNames>
    <definedName name="LookupRange" localSheetId="0">'Oil Level'!#REF!</definedName>
    <definedName name="LookupRange">#REF!</definedName>
    <definedName name="lookuprange2" localSheetId="0">'Oil Level'!#REF!</definedName>
    <definedName name="lookuprange2">#REF!</definedName>
    <definedName name="_xlnm.Print_Area" localSheetId="1">'Oil Calibration'!$A$1:$J$151</definedName>
    <definedName name="_xlnm.Print_Area" localSheetId="0">'Oil Level'!$A$1:$I$28</definedName>
    <definedName name="_xlnm.Print_Titles" localSheetId="0">'Oil Level'!$A:$A</definedName>
  </definedNames>
  <calcPr fullCalcOnLoad="1"/>
</workbook>
</file>

<file path=xl/sharedStrings.xml><?xml version="1.0" encoding="utf-8"?>
<sst xmlns="http://schemas.openxmlformats.org/spreadsheetml/2006/main" count="50" uniqueCount="41">
  <si>
    <t>Test Number:</t>
  </si>
  <si>
    <t>Oil Sample:</t>
  </si>
  <si>
    <t>mL = Initial Oil Level</t>
  </si>
  <si>
    <t xml:space="preserve"> </t>
  </si>
  <si>
    <t>EOT</t>
  </si>
  <si>
    <t>Initial Fill = 5.50L = 5500 mL</t>
  </si>
  <si>
    <t>Run In</t>
  </si>
  <si>
    <t>TOTAL</t>
  </si>
  <si>
    <t>Remove 472 mL Purge Sample</t>
  </si>
  <si>
    <t>x</t>
  </si>
  <si>
    <t>Remove 472 mL Leveling Sample</t>
  </si>
  <si>
    <t>Remove 236 mL Analysis Sample</t>
  </si>
  <si>
    <t>Remove 59 mL Analysis Sample</t>
  </si>
  <si>
    <t>Replace 472 mL Purge Sample</t>
  </si>
  <si>
    <t>Add 59 mL to Replace Sample</t>
  </si>
  <si>
    <t xml:space="preserve">Add 472 mL New Oil </t>
  </si>
  <si>
    <t>Dipstick Level After Draindown (mm)</t>
  </si>
  <si>
    <t>Leveling Sample Added (mL)</t>
  </si>
  <si>
    <t>Leveling Sample Discarded (mL)</t>
  </si>
  <si>
    <t>Resulting Dipstick Level (mm)</t>
  </si>
  <si>
    <t>Computed Oil Level, Low (mL)</t>
  </si>
  <si>
    <t>Performed By:</t>
  </si>
  <si>
    <t>20-Hour Oil Consumption (mL)</t>
  </si>
  <si>
    <t>Cumulative Oil Consumption (mL)</t>
  </si>
  <si>
    <t>Total Oil Consumption = Total 472 mL New Oil Additions - Total Sample Discarded + EOT Oil Level Low - 236 mL</t>
  </si>
  <si>
    <t>Initial Oil Level (mL)</t>
  </si>
  <si>
    <t>Dipstick Drain Level (mL)</t>
  </si>
  <si>
    <t>Drain Level + Added (mL)</t>
  </si>
  <si>
    <t>ML</t>
  </si>
  <si>
    <t>MM</t>
  </si>
  <si>
    <t>Information Letter 01-1</t>
  </si>
  <si>
    <t>mm</t>
  </si>
  <si>
    <t>ml</t>
  </si>
  <si>
    <t>PkE-SRI Combined Dipstick Calibration Curve</t>
  </si>
  <si>
    <t>5100 ml Oil Charge</t>
  </si>
  <si>
    <t>ml drained</t>
  </si>
  <si>
    <t>ml remain</t>
  </si>
  <si>
    <t>ml/mm</t>
  </si>
  <si>
    <t>Equation</t>
  </si>
  <si>
    <t>ml/mm_eq</t>
  </si>
  <si>
    <t>Annex A10 Engine Oil Level Worksheet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</si>
</sst>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2"/>
      <name val="Arial"/>
      <family val="0"/>
    </font>
    <font>
      <sz val="10.25"/>
      <name val="Arial"/>
      <family val="0"/>
    </font>
    <font>
      <vertAlign val="superscript"/>
      <sz val="10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2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" xfId="0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1" fillId="3" borderId="6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6" xfId="0" applyFon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/>
      <protection/>
    </xf>
    <xf numFmtId="0" fontId="0" fillId="4" borderId="4" xfId="0" applyFont="1" applyFill="1" applyBorder="1" applyAlignment="1" applyProtection="1">
      <alignment/>
      <protection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164" fontId="0" fillId="5" borderId="6" xfId="0" applyNumberFormat="1" applyFill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/>
    </xf>
    <xf numFmtId="1" fontId="0" fillId="3" borderId="6" xfId="0" applyNumberForma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/>
    </xf>
    <xf numFmtId="164" fontId="0" fillId="3" borderId="6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5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IIIG Dipstick Calibration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1025"/>
          <c:w val="0.9377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'Oil Calibration'!$A$1</c:f>
              <c:strCache>
                <c:ptCount val="1"/>
                <c:pt idx="0">
                  <c:v>ML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ly"/>
            <c:order val="2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'Oil Calibration'!$A$2:$A$151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xVal>
          <c:yVal>
            <c:numRef>
              <c:f>'Oil Calibration'!$B$2:$B$151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axId val="18806629"/>
        <c:axId val="35041934"/>
      </c:scatterChart>
      <c:valAx>
        <c:axId val="18806629"/>
        <c:scaling>
          <c:orientation val="minMax"/>
          <c:max val="6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5041934"/>
        <c:crosses val="autoZero"/>
        <c:crossBetween val="midCat"/>
        <c:dispUnits/>
      </c:valAx>
      <c:valAx>
        <c:axId val="35041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6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IIIG Dipstick Calibration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0875"/>
          <c:w val="0.93775"/>
          <c:h val="0.7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'Oil Calibration'!$I$1</c:f>
              <c:strCache>
                <c:ptCount val="1"/>
                <c:pt idx="0">
                  <c:v>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'Oil Calibration'!$I$2:$I$151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xVal>
          <c:yVal>
            <c:numRef>
              <c:f>'Oil Calibration'!$J$2:$J$151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axId val="46941951"/>
        <c:axId val="19824376"/>
      </c:scatterChart>
      <c:valAx>
        <c:axId val="46941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24376"/>
        <c:crosses val="autoZero"/>
        <c:crossBetween val="midCat"/>
        <c:dispUnits/>
      </c:valAx>
      <c:valAx>
        <c:axId val="19824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419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Equation!$B$5:$B$27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Equation!$C$5:$C$27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44201657"/>
        <c:axId val="62270594"/>
      </c:scatterChart>
      <c:valAx>
        <c:axId val="44201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70594"/>
        <c:crosses val="autoZero"/>
        <c:crossBetween val="midCat"/>
        <c:dispUnits/>
      </c:valAx>
      <c:valAx>
        <c:axId val="6227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016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19050</xdr:rowOff>
    </xdr:from>
    <xdr:to>
      <xdr:col>7</xdr:col>
      <xdr:colOff>409575</xdr:colOff>
      <xdr:row>13</xdr:row>
      <xdr:rowOff>19050</xdr:rowOff>
    </xdr:to>
    <xdr:graphicFrame>
      <xdr:nvGraphicFramePr>
        <xdr:cNvPr id="1" name="Chart 1"/>
        <xdr:cNvGraphicFramePr/>
      </xdr:nvGraphicFramePr>
      <xdr:xfrm>
        <a:off x="1533525" y="180975"/>
        <a:ext cx="31432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14</xdr:row>
      <xdr:rowOff>0</xdr:rowOff>
    </xdr:from>
    <xdr:to>
      <xdr:col>7</xdr:col>
      <xdr:colOff>390525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1514475" y="2266950"/>
        <a:ext cx="31432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4</xdr:row>
      <xdr:rowOff>47625</xdr:rowOff>
    </xdr:from>
    <xdr:to>
      <xdr:col>13</xdr:col>
      <xdr:colOff>552450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400425" y="695325"/>
        <a:ext cx="47625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4"/>
  <sheetViews>
    <sheetView tabSelected="1" workbookViewId="0" topLeftCell="A1">
      <pane xSplit="2" topLeftCell="C1" activePane="topRight" state="frozen"/>
      <selection pane="topLeft" activeCell="A1" sqref="A1"/>
      <selection pane="topRight" activeCell="A29" sqref="A29"/>
    </sheetView>
  </sheetViews>
  <sheetFormatPr defaultColWidth="9.140625" defaultRowHeight="12.75"/>
  <cols>
    <col min="1" max="1" width="35.421875" style="13" customWidth="1"/>
    <col min="10" max="10" width="9.140625" style="4" customWidth="1"/>
  </cols>
  <sheetData>
    <row r="1" spans="2:5" ht="12.75">
      <c r="B1" s="46" t="s">
        <v>40</v>
      </c>
      <c r="C1" s="46"/>
      <c r="D1" s="46"/>
      <c r="E1" s="46"/>
    </row>
    <row r="2" spans="1:8" ht="12.75">
      <c r="A2" s="1" t="s">
        <v>0</v>
      </c>
      <c r="B2" s="2"/>
      <c r="C2" s="3"/>
      <c r="D2" s="3"/>
      <c r="E2" s="3"/>
      <c r="F2" s="3"/>
      <c r="G2" s="3"/>
      <c r="H2" s="3"/>
    </row>
    <row r="3" spans="1:8" ht="12.75">
      <c r="A3" s="1" t="s">
        <v>1</v>
      </c>
      <c r="B3" s="5"/>
      <c r="C3" s="44" t="e">
        <f>LOOKUP($B12,'Oil Calibration'!I2:I151,'Oil Calibration'!J2:J151)</f>
        <v>#N/A</v>
      </c>
      <c r="D3" s="7" t="s">
        <v>2</v>
      </c>
      <c r="E3" s="6"/>
      <c r="F3" s="8" t="s">
        <v>3</v>
      </c>
      <c r="G3" s="3"/>
      <c r="H3" s="9" t="s">
        <v>4</v>
      </c>
    </row>
    <row r="4" spans="1:8" s="13" customFormat="1" ht="12.75">
      <c r="A4" s="10" t="s">
        <v>5</v>
      </c>
      <c r="B4" s="11" t="s">
        <v>6</v>
      </c>
      <c r="C4" s="12">
        <v>20</v>
      </c>
      <c r="D4" s="12">
        <v>40</v>
      </c>
      <c r="E4" s="12">
        <v>60</v>
      </c>
      <c r="F4" s="12">
        <v>80</v>
      </c>
      <c r="G4" s="12">
        <v>100</v>
      </c>
      <c r="H4" s="12" t="s">
        <v>7</v>
      </c>
    </row>
    <row r="5" spans="1:8" s="13" customFormat="1" ht="12.75">
      <c r="A5" s="10" t="s">
        <v>8</v>
      </c>
      <c r="B5" s="14" t="s">
        <v>9</v>
      </c>
      <c r="C5" s="15"/>
      <c r="D5" s="15"/>
      <c r="E5" s="15"/>
      <c r="F5" s="15"/>
      <c r="G5" s="16"/>
      <c r="H5" s="15"/>
    </row>
    <row r="6" spans="1:8" s="13" customFormat="1" ht="12.75">
      <c r="A6" s="10" t="s">
        <v>10</v>
      </c>
      <c r="B6" s="17"/>
      <c r="C6" s="14"/>
      <c r="D6" s="14"/>
      <c r="E6" s="14"/>
      <c r="F6" s="14"/>
      <c r="G6" s="18"/>
      <c r="H6" s="19"/>
    </row>
    <row r="7" spans="1:8" ht="12.75">
      <c r="A7" s="10" t="s">
        <v>11</v>
      </c>
      <c r="B7" s="14" t="s">
        <v>9</v>
      </c>
      <c r="C7" s="20"/>
      <c r="D7" s="20"/>
      <c r="E7" s="20"/>
      <c r="F7" s="20"/>
      <c r="G7" s="14"/>
      <c r="H7" s="19"/>
    </row>
    <row r="8" spans="1:8" ht="12.75">
      <c r="A8" s="10" t="s">
        <v>12</v>
      </c>
      <c r="B8" s="20"/>
      <c r="C8" s="14"/>
      <c r="D8" s="14"/>
      <c r="E8" s="14"/>
      <c r="F8" s="14"/>
      <c r="G8" s="20"/>
      <c r="H8" s="19"/>
    </row>
    <row r="9" spans="1:8" ht="12.75">
      <c r="A9" s="10" t="s">
        <v>13</v>
      </c>
      <c r="B9" s="14" t="s">
        <v>9</v>
      </c>
      <c r="C9" s="20"/>
      <c r="D9" s="20"/>
      <c r="E9" s="20"/>
      <c r="F9" s="20"/>
      <c r="G9" s="21"/>
      <c r="H9" s="19"/>
    </row>
    <row r="10" spans="1:8" ht="12.75">
      <c r="A10" s="10" t="s">
        <v>14</v>
      </c>
      <c r="B10" s="20"/>
      <c r="C10" s="14"/>
      <c r="D10" s="14"/>
      <c r="E10" s="14"/>
      <c r="F10" s="14"/>
      <c r="G10" s="20"/>
      <c r="H10" s="19"/>
    </row>
    <row r="11" spans="1:8" ht="12.75">
      <c r="A11" s="10" t="s">
        <v>15</v>
      </c>
      <c r="B11" s="20"/>
      <c r="C11" s="22" t="b">
        <v>0</v>
      </c>
      <c r="D11" s="22" t="b">
        <v>0</v>
      </c>
      <c r="E11" s="22" t="b">
        <v>0</v>
      </c>
      <c r="F11" s="22" t="b">
        <v>0</v>
      </c>
      <c r="G11" s="23"/>
      <c r="H11" s="24">
        <f>COUNTIF(C11:F11,"TRUE")*472</f>
        <v>0</v>
      </c>
    </row>
    <row r="12" spans="1:8" ht="12.75">
      <c r="A12" s="10" t="s">
        <v>16</v>
      </c>
      <c r="B12" s="25"/>
      <c r="C12" s="25"/>
      <c r="D12" s="25"/>
      <c r="E12" s="25"/>
      <c r="F12" s="25"/>
      <c r="G12" s="25"/>
      <c r="H12" s="20"/>
    </row>
    <row r="13" spans="1:8" ht="12.75">
      <c r="A13" s="10" t="s">
        <v>17</v>
      </c>
      <c r="B13" s="20"/>
      <c r="C13" s="26" t="e">
        <f>IF(($C$3-C23)&gt;472,472,($C$3-C23))</f>
        <v>#N/A</v>
      </c>
      <c r="D13" s="26" t="e">
        <f>IF(($C$3-D23)&gt;472,472,($C$3-D23))</f>
        <v>#N/A</v>
      </c>
      <c r="E13" s="26" t="e">
        <f>IF(($C$3-E23)&gt;472,472,($C$3-E23))</f>
        <v>#N/A</v>
      </c>
      <c r="F13" s="26" t="e">
        <f>IF(($C$3-F23)&gt;472,472,($C$3-F23))</f>
        <v>#N/A</v>
      </c>
      <c r="G13" s="27"/>
      <c r="H13" s="28"/>
    </row>
    <row r="14" spans="1:8" ht="12.75">
      <c r="A14" s="10" t="s">
        <v>18</v>
      </c>
      <c r="B14" s="20"/>
      <c r="C14" s="26">
        <f>IF(ISNA(C13),0,472-C13)</f>
        <v>0</v>
      </c>
      <c r="D14" s="26">
        <f>IF(ISNA(D13),0,472-D13)</f>
        <v>0</v>
      </c>
      <c r="E14" s="26">
        <f>IF(ISNA(E13),0,472-E13)</f>
        <v>0</v>
      </c>
      <c r="F14" s="26">
        <f>IF(ISNA(F13),0,472-F13)</f>
        <v>0</v>
      </c>
      <c r="G14" s="27"/>
      <c r="H14" s="26">
        <f>SUM(C14:F14)</f>
        <v>0</v>
      </c>
    </row>
    <row r="15" spans="1:8" ht="12.75">
      <c r="A15" s="10" t="s">
        <v>19</v>
      </c>
      <c r="B15" s="20"/>
      <c r="C15" s="26" t="e">
        <f>IF(C14&gt;0,$B$12,LOOKUP(C24,'Oil Calibration'!$A1:$A151,'Oil Calibration'!$B1:$B151))</f>
        <v>#N/A</v>
      </c>
      <c r="D15" s="26" t="e">
        <f>IF(D14&gt;0,$B$12,LOOKUP(D24,'Oil Calibration'!$A1:$A151,'Oil Calibration'!$B1:$B151))</f>
        <v>#N/A</v>
      </c>
      <c r="E15" s="26" t="e">
        <f>IF(E14&gt;0,$B$12,LOOKUP(E24,'Oil Calibration'!$A1:$A151,'Oil Calibration'!$B1:$B151))</f>
        <v>#N/A</v>
      </c>
      <c r="F15" s="26" t="e">
        <f>IF(F14&gt;0,$B$12,LOOKUP(F24,'Oil Calibration'!$A1:$A151,'Oil Calibration'!$B1:$B151))</f>
        <v>#N/A</v>
      </c>
      <c r="G15" s="27"/>
      <c r="H15" s="29"/>
    </row>
    <row r="16" spans="1:8" ht="12.75">
      <c r="A16" s="10" t="s">
        <v>20</v>
      </c>
      <c r="B16" s="26">
        <v>0</v>
      </c>
      <c r="C16" s="26" t="e">
        <f>IF(C14&gt;0,0,$C3-C24)</f>
        <v>#N/A</v>
      </c>
      <c r="D16" s="26" t="e">
        <f>IF(D14&gt;0,0,$C3-D24)</f>
        <v>#N/A</v>
      </c>
      <c r="E16" s="26" t="e">
        <f>IF(E14&gt;0,0,$C3-E24)</f>
        <v>#N/A</v>
      </c>
      <c r="F16" s="26" t="e">
        <f>IF(F14&gt;0,0,$C3-F24)</f>
        <v>#N/A</v>
      </c>
      <c r="G16" s="26" t="e">
        <f>$C3-G23</f>
        <v>#N/A</v>
      </c>
      <c r="H16" s="26" t="e">
        <f>G16</f>
        <v>#N/A</v>
      </c>
    </row>
    <row r="17" spans="1:8" ht="12.75">
      <c r="A17" s="10" t="s">
        <v>21</v>
      </c>
      <c r="B17" s="38"/>
      <c r="C17" s="38"/>
      <c r="D17" s="38"/>
      <c r="E17" s="38"/>
      <c r="F17" s="38"/>
      <c r="G17" s="38"/>
      <c r="H17" s="39" t="s">
        <v>3</v>
      </c>
    </row>
    <row r="18" ht="12.75">
      <c r="A18"/>
    </row>
    <row r="19" spans="1:8" ht="12.75">
      <c r="A19" s="30" t="s">
        <v>22</v>
      </c>
      <c r="B19" s="31" t="s">
        <v>3</v>
      </c>
      <c r="C19" s="32">
        <f>IF(C12="","",C13+C18+C16-B16)</f>
      </c>
      <c r="D19" s="32">
        <f>IF(D12="","",D13+D18+D16-C16)</f>
      </c>
      <c r="E19" s="32">
        <f>IF(E12="","",E13+E18+E16-D16)</f>
      </c>
      <c r="F19" s="32">
        <f>IF(F12="","",F13+F18+F16-E16)</f>
      </c>
      <c r="G19" s="32">
        <f>IF(G12="","",G16-F16-236)</f>
      </c>
      <c r="H19" s="33"/>
    </row>
    <row r="20" spans="1:8" ht="12.75">
      <c r="A20" s="30" t="s">
        <v>23</v>
      </c>
      <c r="B20" s="34"/>
      <c r="C20" s="32">
        <f>IF(C12="","",C19)</f>
      </c>
      <c r="D20" s="32">
        <f>IF(D12="","",C20+D19)</f>
      </c>
      <c r="E20" s="32">
        <f>IF(E12="","",D20+E19)</f>
      </c>
      <c r="F20" s="32">
        <f>IF(F12="","",E20+F19)</f>
      </c>
      <c r="G20" s="32">
        <f>IF(G12="","",F20+G19)</f>
      </c>
      <c r="H20" s="35" t="e">
        <f>H11-H14+H16-236</f>
        <v>#N/A</v>
      </c>
    </row>
    <row r="21" spans="1:8" ht="12.75">
      <c r="A21" s="13" t="s">
        <v>24</v>
      </c>
      <c r="H21" s="3"/>
    </row>
    <row r="22" spans="1:8" ht="12.75">
      <c r="A22" s="13" t="s">
        <v>25</v>
      </c>
      <c r="B22" s="40" t="e">
        <f aca="true" t="shared" si="0" ref="B22:G22">$C3</f>
        <v>#N/A</v>
      </c>
      <c r="C22" s="45" t="e">
        <f t="shared" si="0"/>
        <v>#N/A</v>
      </c>
      <c r="D22" s="45" t="e">
        <f t="shared" si="0"/>
        <v>#N/A</v>
      </c>
      <c r="E22" s="45" t="e">
        <f t="shared" si="0"/>
        <v>#N/A</v>
      </c>
      <c r="F22" s="45" t="e">
        <f t="shared" si="0"/>
        <v>#N/A</v>
      </c>
      <c r="G22" s="45" t="e">
        <f t="shared" si="0"/>
        <v>#N/A</v>
      </c>
      <c r="H22" s="36"/>
    </row>
    <row r="23" spans="1:8" ht="12.75">
      <c r="A23" s="13" t="s">
        <v>26</v>
      </c>
      <c r="C23" s="45" t="e">
        <f>LOOKUP(C12,'Oil Calibration'!$I2:$I151,'Oil Calibration'!$J2:$J151)</f>
        <v>#N/A</v>
      </c>
      <c r="D23" s="45" t="e">
        <f>LOOKUP(D12,'Oil Calibration'!$I2:$I151,'Oil Calibration'!$J2:$J151)</f>
        <v>#N/A</v>
      </c>
      <c r="E23" s="45" t="e">
        <f>LOOKUP(E12,'Oil Calibration'!$I2:$I151,'Oil Calibration'!$J2:$J151)</f>
        <v>#N/A</v>
      </c>
      <c r="F23" s="45" t="e">
        <f>LOOKUP(F12,'Oil Calibration'!$I2:$I151,'Oil Calibration'!$J2:$J151)</f>
        <v>#N/A</v>
      </c>
      <c r="G23" s="45" t="e">
        <f>LOOKUP(G12,'Oil Calibration'!$I2:$I151,'Oil Calibration'!$J2:$J151)</f>
        <v>#N/A</v>
      </c>
      <c r="H23" s="36"/>
    </row>
    <row r="24" spans="1:8" ht="12.75">
      <c r="A24" s="13" t="s">
        <v>27</v>
      </c>
      <c r="C24" s="32" t="e">
        <f>C23+C13</f>
        <v>#N/A</v>
      </c>
      <c r="D24" s="32" t="e">
        <f>D23+D13</f>
        <v>#N/A</v>
      </c>
      <c r="E24" s="32" t="e">
        <f>E23+E13</f>
        <v>#N/A</v>
      </c>
      <c r="F24" s="32" t="e">
        <f>F23+F13</f>
        <v>#N/A</v>
      </c>
      <c r="G24" s="32"/>
      <c r="H24" s="32"/>
    </row>
  </sheetData>
  <mergeCells count="1">
    <mergeCell ref="B1:E1"/>
  </mergeCells>
  <printOptions horizontalCentered="1" verticalCentered="1"/>
  <pageMargins left="0" right="0" top="0.25" bottom="0.25" header="0.25" footer="0.25"/>
  <pageSetup horizontalDpi="180" verticalDpi="180" orientation="landscape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6"/>
  <sheetViews>
    <sheetView workbookViewId="0" topLeftCell="A1">
      <selection activeCell="K1" sqref="K1"/>
    </sheetView>
  </sheetViews>
  <sheetFormatPr defaultColWidth="9.140625" defaultRowHeight="12.75"/>
  <sheetData>
    <row r="1" spans="1:13" ht="12.75">
      <c r="A1" t="s">
        <v>28</v>
      </c>
      <c r="B1" s="4" t="s">
        <v>29</v>
      </c>
      <c r="D1" t="s">
        <v>30</v>
      </c>
      <c r="I1" t="s">
        <v>29</v>
      </c>
      <c r="J1" t="s">
        <v>28</v>
      </c>
      <c r="L1" t="s">
        <v>31</v>
      </c>
      <c r="M1" t="s">
        <v>32</v>
      </c>
    </row>
    <row r="2" spans="1:10" ht="12.75">
      <c r="A2" s="40">
        <v>146.4999999999991</v>
      </c>
      <c r="B2" s="40">
        <v>150</v>
      </c>
      <c r="I2" s="40">
        <v>1</v>
      </c>
      <c r="J2" s="40">
        <v>5153.4513</v>
      </c>
    </row>
    <row r="3" spans="1:10" ht="12.75">
      <c r="A3" s="40">
        <v>175.32330000000002</v>
      </c>
      <c r="B3" s="41">
        <v>149</v>
      </c>
      <c r="I3" s="41">
        <v>2</v>
      </c>
      <c r="J3" s="40">
        <v>5115.0671999999995</v>
      </c>
    </row>
    <row r="4" spans="1:10" ht="12.75">
      <c r="A4" s="40">
        <v>204.21119999999974</v>
      </c>
      <c r="B4" s="41">
        <v>148</v>
      </c>
      <c r="I4" s="41">
        <v>3</v>
      </c>
      <c r="J4" s="40">
        <v>5076.7477</v>
      </c>
    </row>
    <row r="5" spans="1:10" ht="12.75">
      <c r="A5" s="40">
        <v>233.16369999999915</v>
      </c>
      <c r="B5" s="41">
        <v>147</v>
      </c>
      <c r="I5" s="41">
        <v>4</v>
      </c>
      <c r="J5" s="40">
        <v>5038.4928</v>
      </c>
    </row>
    <row r="6" spans="1:10" ht="12.75">
      <c r="A6" s="40">
        <v>262.1807999999992</v>
      </c>
      <c r="B6" s="40">
        <v>146</v>
      </c>
      <c r="I6" s="40">
        <v>5</v>
      </c>
      <c r="J6" s="40">
        <v>5000.3025</v>
      </c>
    </row>
    <row r="7" spans="1:10" ht="12.75">
      <c r="A7" s="40">
        <v>291.2625</v>
      </c>
      <c r="B7" s="40">
        <v>145</v>
      </c>
      <c r="I7" s="40">
        <v>6</v>
      </c>
      <c r="J7" s="40">
        <v>4962.176799999999</v>
      </c>
    </row>
    <row r="8" spans="1:10" ht="12.75">
      <c r="A8" s="40">
        <v>320.40879999999925</v>
      </c>
      <c r="B8" s="41">
        <v>144</v>
      </c>
      <c r="I8" s="41">
        <v>7</v>
      </c>
      <c r="J8" s="40">
        <v>4924.115699999999</v>
      </c>
    </row>
    <row r="9" spans="1:10" ht="12.75">
      <c r="A9" s="40">
        <v>349.6196999999993</v>
      </c>
      <c r="B9" s="41">
        <v>143</v>
      </c>
      <c r="I9" s="41">
        <v>8</v>
      </c>
      <c r="J9" s="40">
        <v>4886.119199999999</v>
      </c>
    </row>
    <row r="10" spans="1:10" ht="12.75">
      <c r="A10" s="40">
        <v>378.895199999999</v>
      </c>
      <c r="B10" s="41">
        <v>142</v>
      </c>
      <c r="I10" s="41">
        <v>9</v>
      </c>
      <c r="J10" s="40">
        <v>4848.1873</v>
      </c>
    </row>
    <row r="11" spans="1:10" ht="12.75">
      <c r="A11" s="40">
        <v>408.2353000000003</v>
      </c>
      <c r="B11" s="40">
        <v>141</v>
      </c>
      <c r="I11" s="40">
        <v>10</v>
      </c>
      <c r="J11" s="40">
        <v>4810.32</v>
      </c>
    </row>
    <row r="12" spans="1:10" ht="12.75">
      <c r="A12" s="40">
        <v>437.6399999999994</v>
      </c>
      <c r="B12" s="40">
        <v>140</v>
      </c>
      <c r="I12" s="40">
        <v>11</v>
      </c>
      <c r="J12" s="40">
        <v>4772.5172999999995</v>
      </c>
    </row>
    <row r="13" spans="1:10" ht="12.75">
      <c r="A13" s="40">
        <v>467.10929999999917</v>
      </c>
      <c r="B13" s="41">
        <v>139</v>
      </c>
      <c r="I13" s="41">
        <v>12</v>
      </c>
      <c r="J13" s="40">
        <v>4734.7792</v>
      </c>
    </row>
    <row r="14" spans="1:10" ht="12.75">
      <c r="A14" s="40">
        <v>496.6431999999986</v>
      </c>
      <c r="B14" s="41">
        <v>138</v>
      </c>
      <c r="I14" s="41">
        <v>13</v>
      </c>
      <c r="J14" s="40">
        <v>4697.1057</v>
      </c>
    </row>
    <row r="15" spans="1:10" ht="12.75">
      <c r="A15" s="40">
        <v>526.2416999999996</v>
      </c>
      <c r="B15" s="41">
        <v>137</v>
      </c>
      <c r="I15" s="41">
        <v>14</v>
      </c>
      <c r="J15" s="40">
        <v>4659.4968</v>
      </c>
    </row>
    <row r="16" spans="1:10" ht="12.75">
      <c r="A16" s="40">
        <v>555.9047999999993</v>
      </c>
      <c r="B16" s="40">
        <v>136</v>
      </c>
      <c r="I16" s="40">
        <v>15</v>
      </c>
      <c r="J16" s="40">
        <v>4621.952499999999</v>
      </c>
    </row>
    <row r="17" spans="1:10" ht="12.75">
      <c r="A17" s="40">
        <v>585.6325</v>
      </c>
      <c r="B17" s="40">
        <v>135</v>
      </c>
      <c r="I17" s="40">
        <v>16</v>
      </c>
      <c r="J17" s="40">
        <v>4584.4728</v>
      </c>
    </row>
    <row r="18" spans="1:10" ht="12.75">
      <c r="A18" s="40">
        <v>615.4247999999989</v>
      </c>
      <c r="B18" s="41">
        <v>134</v>
      </c>
      <c r="I18" s="41">
        <v>17</v>
      </c>
      <c r="J18" s="40">
        <v>4547.057699999999</v>
      </c>
    </row>
    <row r="19" spans="1:10" ht="12.75">
      <c r="A19" s="40">
        <v>645.2816999999995</v>
      </c>
      <c r="B19" s="41">
        <v>133</v>
      </c>
      <c r="I19" s="41">
        <v>18</v>
      </c>
      <c r="J19" s="40">
        <v>4509.7072</v>
      </c>
    </row>
    <row r="20" spans="1:10" ht="12.75">
      <c r="A20" s="40">
        <v>675.2031999999999</v>
      </c>
      <c r="B20" s="41">
        <v>132</v>
      </c>
      <c r="I20" s="41">
        <v>19</v>
      </c>
      <c r="J20" s="40">
        <v>4472.4213</v>
      </c>
    </row>
    <row r="21" spans="1:10" ht="12.75">
      <c r="A21" s="40">
        <v>705.1892999999991</v>
      </c>
      <c r="B21" s="40">
        <v>131</v>
      </c>
      <c r="I21" s="40">
        <v>20</v>
      </c>
      <c r="J21" s="40">
        <v>4435.2</v>
      </c>
    </row>
    <row r="22" spans="1:10" ht="12.75">
      <c r="A22" s="40">
        <v>735.2399999999989</v>
      </c>
      <c r="B22" s="40">
        <v>130</v>
      </c>
      <c r="I22" s="40">
        <v>21</v>
      </c>
      <c r="J22" s="40">
        <v>4398.043299999999</v>
      </c>
    </row>
    <row r="23" spans="1:10" ht="12.75">
      <c r="A23" s="40">
        <v>765.3552999999993</v>
      </c>
      <c r="B23" s="41">
        <v>129</v>
      </c>
      <c r="I23" s="41">
        <v>22</v>
      </c>
      <c r="J23" s="40">
        <v>4360.9511999999995</v>
      </c>
    </row>
    <row r="24" spans="1:10" ht="12.75">
      <c r="A24" s="40">
        <v>795.5351999999993</v>
      </c>
      <c r="B24" s="41">
        <v>128</v>
      </c>
      <c r="I24" s="41">
        <v>23</v>
      </c>
      <c r="J24" s="40">
        <v>4323.923699999999</v>
      </c>
    </row>
    <row r="25" spans="1:10" ht="12.75">
      <c r="A25" s="40">
        <v>825.7796999999991</v>
      </c>
      <c r="B25" s="41">
        <v>127</v>
      </c>
      <c r="I25" s="41">
        <v>24</v>
      </c>
      <c r="J25" s="40">
        <v>4286.9608</v>
      </c>
    </row>
    <row r="26" spans="1:10" ht="12.75">
      <c r="A26" s="40">
        <v>856.0887999999995</v>
      </c>
      <c r="B26" s="40">
        <v>126</v>
      </c>
      <c r="I26" s="40">
        <v>25</v>
      </c>
      <c r="J26" s="40">
        <v>4250.0625</v>
      </c>
    </row>
    <row r="27" spans="1:10" ht="12.75">
      <c r="A27" s="40">
        <v>886.4625</v>
      </c>
      <c r="B27" s="40">
        <v>125</v>
      </c>
      <c r="I27" s="40">
        <v>26</v>
      </c>
      <c r="J27" s="40">
        <v>4213.2288</v>
      </c>
    </row>
    <row r="28" spans="1:10" ht="12.75">
      <c r="A28" s="40">
        <v>916.9007999999994</v>
      </c>
      <c r="B28" s="41">
        <v>124</v>
      </c>
      <c r="I28" s="41">
        <v>27</v>
      </c>
      <c r="J28" s="40">
        <v>4176.459699999999</v>
      </c>
    </row>
    <row r="29" spans="1:10" ht="12.75">
      <c r="A29" s="40">
        <v>947.4036999999989</v>
      </c>
      <c r="B29" s="41">
        <v>123</v>
      </c>
      <c r="I29" s="41">
        <v>28</v>
      </c>
      <c r="J29" s="40">
        <v>4139.7552</v>
      </c>
    </row>
    <row r="30" spans="1:10" ht="12.75">
      <c r="A30" s="40">
        <v>977.9712</v>
      </c>
      <c r="B30" s="41">
        <v>122</v>
      </c>
      <c r="I30" s="41">
        <v>29</v>
      </c>
      <c r="J30" s="40">
        <v>4103.1152999999995</v>
      </c>
    </row>
    <row r="31" spans="1:10" ht="12.75">
      <c r="A31" s="40">
        <v>1008.6032999999998</v>
      </c>
      <c r="B31" s="40">
        <v>121</v>
      </c>
      <c r="I31" s="40">
        <v>30</v>
      </c>
      <c r="J31" s="40">
        <v>4066.54</v>
      </c>
    </row>
    <row r="32" spans="1:10" ht="12.75">
      <c r="A32" s="40">
        <v>1039.3</v>
      </c>
      <c r="B32" s="40">
        <v>120</v>
      </c>
      <c r="I32" s="40">
        <v>31</v>
      </c>
      <c r="J32" s="40">
        <v>4030.0292999999997</v>
      </c>
    </row>
    <row r="33" spans="1:10" ht="12.75">
      <c r="A33" s="40">
        <v>1070.0612999999994</v>
      </c>
      <c r="B33" s="41">
        <v>119</v>
      </c>
      <c r="I33" s="41">
        <v>32</v>
      </c>
      <c r="J33" s="40">
        <v>3993.5831999999996</v>
      </c>
    </row>
    <row r="34" spans="1:10" ht="12.75">
      <c r="A34" s="40">
        <v>1100.8871999999997</v>
      </c>
      <c r="B34" s="41">
        <v>118</v>
      </c>
      <c r="I34" s="41">
        <v>33</v>
      </c>
      <c r="J34" s="40">
        <v>3957.2016999999996</v>
      </c>
    </row>
    <row r="35" spans="1:10" ht="12.75">
      <c r="A35" s="40">
        <v>1131.7776999999996</v>
      </c>
      <c r="B35" s="41">
        <v>117</v>
      </c>
      <c r="I35" s="41">
        <v>34</v>
      </c>
      <c r="J35" s="40">
        <v>3920.8848</v>
      </c>
    </row>
    <row r="36" spans="1:10" ht="12.75">
      <c r="A36" s="40">
        <v>1162.7327999999993</v>
      </c>
      <c r="B36" s="40">
        <v>116</v>
      </c>
      <c r="I36" s="40">
        <v>35</v>
      </c>
      <c r="J36" s="40">
        <v>3884.6324999999997</v>
      </c>
    </row>
    <row r="37" spans="1:10" ht="12.75">
      <c r="A37" s="40">
        <v>1193.7525</v>
      </c>
      <c r="B37" s="40">
        <v>115</v>
      </c>
      <c r="I37" s="40">
        <v>36</v>
      </c>
      <c r="J37" s="40">
        <v>3848.4447999999993</v>
      </c>
    </row>
    <row r="38" spans="1:10" ht="12.75">
      <c r="A38" s="40">
        <v>1224.8368</v>
      </c>
      <c r="B38" s="41">
        <v>114</v>
      </c>
      <c r="I38" s="41">
        <v>37</v>
      </c>
      <c r="J38" s="40">
        <v>3812.3216999999995</v>
      </c>
    </row>
    <row r="39" spans="1:10" ht="12.75">
      <c r="A39" s="40">
        <v>1255.9856999999997</v>
      </c>
      <c r="B39" s="41">
        <v>113</v>
      </c>
      <c r="I39" s="41">
        <v>38</v>
      </c>
      <c r="J39" s="40">
        <v>3776.2631999999994</v>
      </c>
    </row>
    <row r="40" spans="1:10" ht="12.75">
      <c r="A40" s="40">
        <v>1287.1991999999996</v>
      </c>
      <c r="B40" s="41">
        <v>112</v>
      </c>
      <c r="I40" s="41">
        <v>39</v>
      </c>
      <c r="J40" s="40">
        <v>3740.2693</v>
      </c>
    </row>
    <row r="41" spans="1:10" ht="12.75">
      <c r="A41" s="40">
        <v>1318.477299999999</v>
      </c>
      <c r="B41" s="40">
        <v>111</v>
      </c>
      <c r="I41" s="40">
        <v>40</v>
      </c>
      <c r="J41" s="40">
        <v>3704.34</v>
      </c>
    </row>
    <row r="42" spans="1:10" ht="12.75">
      <c r="A42" s="40">
        <v>1349.82</v>
      </c>
      <c r="B42" s="40">
        <v>110</v>
      </c>
      <c r="I42" s="40">
        <v>41</v>
      </c>
      <c r="J42" s="40">
        <v>3668.4752999999996</v>
      </c>
    </row>
    <row r="43" spans="1:10" ht="12.75">
      <c r="A43" s="40">
        <v>1381.2272999999996</v>
      </c>
      <c r="B43" s="41">
        <v>109</v>
      </c>
      <c r="I43" s="41">
        <v>42</v>
      </c>
      <c r="J43" s="40">
        <v>3632.6751999999997</v>
      </c>
    </row>
    <row r="44" spans="1:10" ht="12.75">
      <c r="A44" s="40">
        <v>1412.699199999999</v>
      </c>
      <c r="B44" s="41">
        <v>108</v>
      </c>
      <c r="I44" s="41">
        <v>43</v>
      </c>
      <c r="J44" s="40">
        <v>3596.9397</v>
      </c>
    </row>
    <row r="45" spans="1:10" ht="12.75">
      <c r="A45" s="40">
        <v>1444.2356999999993</v>
      </c>
      <c r="B45" s="41">
        <v>107</v>
      </c>
      <c r="I45" s="41">
        <v>44</v>
      </c>
      <c r="J45" s="40">
        <v>3561.2688</v>
      </c>
    </row>
    <row r="46" spans="1:10" ht="12.75">
      <c r="A46" s="40">
        <v>1475.8367999999991</v>
      </c>
      <c r="B46" s="40">
        <v>106</v>
      </c>
      <c r="I46" s="40">
        <v>45</v>
      </c>
      <c r="J46" s="40">
        <v>3525.6624999999995</v>
      </c>
    </row>
    <row r="47" spans="1:10" ht="12.75">
      <c r="A47" s="40">
        <v>1507.5024999999996</v>
      </c>
      <c r="B47" s="40">
        <v>105</v>
      </c>
      <c r="I47" s="40">
        <v>46</v>
      </c>
      <c r="J47" s="40">
        <v>3490.1207999999997</v>
      </c>
    </row>
    <row r="48" spans="1:10" ht="12.75">
      <c r="A48" s="40">
        <v>1539.2327999999993</v>
      </c>
      <c r="B48" s="41">
        <v>104</v>
      </c>
      <c r="I48" s="41">
        <v>47</v>
      </c>
      <c r="J48" s="40">
        <v>3454.6436999999996</v>
      </c>
    </row>
    <row r="49" spans="1:10" ht="12.75">
      <c r="A49" s="40">
        <v>1571.0276999999996</v>
      </c>
      <c r="B49" s="41">
        <v>103</v>
      </c>
      <c r="I49" s="41">
        <v>48</v>
      </c>
      <c r="J49" s="40">
        <v>3419.2311999999993</v>
      </c>
    </row>
    <row r="50" spans="1:10" ht="12.75">
      <c r="A50" s="40">
        <v>1602.8871999999992</v>
      </c>
      <c r="B50" s="41">
        <v>102</v>
      </c>
      <c r="I50" s="41">
        <v>49</v>
      </c>
      <c r="J50" s="40">
        <v>3383.8832999999995</v>
      </c>
    </row>
    <row r="51" spans="1:10" ht="12.75">
      <c r="A51" s="40">
        <v>1634.8112999999994</v>
      </c>
      <c r="B51" s="40">
        <v>101</v>
      </c>
      <c r="I51" s="40">
        <v>50</v>
      </c>
      <c r="J51" s="40">
        <v>3348.6</v>
      </c>
    </row>
    <row r="52" spans="1:10" ht="12.75">
      <c r="A52" s="40">
        <v>1666.8</v>
      </c>
      <c r="B52" s="40">
        <v>100</v>
      </c>
      <c r="I52" s="40">
        <v>51</v>
      </c>
      <c r="J52" s="40">
        <v>3313.3812999999996</v>
      </c>
    </row>
    <row r="53" spans="1:10" ht="12.75">
      <c r="A53" s="40">
        <v>1698.8532999999998</v>
      </c>
      <c r="B53" s="41">
        <v>99</v>
      </c>
      <c r="I53" s="41">
        <v>52</v>
      </c>
      <c r="J53" s="40">
        <v>3278.2271999999994</v>
      </c>
    </row>
    <row r="54" spans="1:10" ht="12.75">
      <c r="A54" s="40">
        <v>1730.971199999999</v>
      </c>
      <c r="B54" s="41">
        <v>98</v>
      </c>
      <c r="I54" s="41">
        <v>53</v>
      </c>
      <c r="J54" s="40">
        <v>3243.1376999999993</v>
      </c>
    </row>
    <row r="55" spans="1:10" ht="12.75">
      <c r="A55" s="40">
        <v>1763.1536999999994</v>
      </c>
      <c r="B55" s="41">
        <v>97</v>
      </c>
      <c r="I55" s="41">
        <v>54</v>
      </c>
      <c r="J55" s="40">
        <v>3208.1127999999994</v>
      </c>
    </row>
    <row r="56" spans="1:10" ht="12.75">
      <c r="A56" s="40">
        <v>1795.4007999999994</v>
      </c>
      <c r="B56" s="40">
        <v>96</v>
      </c>
      <c r="I56" s="40">
        <v>55</v>
      </c>
      <c r="J56" s="40">
        <v>3173.1524999999997</v>
      </c>
    </row>
    <row r="57" spans="1:10" ht="12.75">
      <c r="A57" s="40">
        <v>1827.7124999999996</v>
      </c>
      <c r="B57" s="40">
        <v>95</v>
      </c>
      <c r="I57" s="40">
        <v>56</v>
      </c>
      <c r="J57" s="40">
        <v>3138.2567999999997</v>
      </c>
    </row>
    <row r="58" spans="1:10" ht="12.75">
      <c r="A58" s="40">
        <v>1860.0887999999995</v>
      </c>
      <c r="B58" s="41">
        <v>94</v>
      </c>
      <c r="I58" s="41">
        <v>57</v>
      </c>
      <c r="J58" s="40">
        <v>3103.4257</v>
      </c>
    </row>
    <row r="59" spans="1:10" ht="12.75">
      <c r="A59" s="40">
        <v>1892.5296999999996</v>
      </c>
      <c r="B59" s="41">
        <v>93</v>
      </c>
      <c r="I59" s="41">
        <v>58</v>
      </c>
      <c r="J59" s="40">
        <v>3068.6591999999996</v>
      </c>
    </row>
    <row r="60" spans="1:10" ht="12.75">
      <c r="A60" s="40">
        <v>1925.0351999999998</v>
      </c>
      <c r="B60" s="41">
        <v>92</v>
      </c>
      <c r="I60" s="41">
        <v>59</v>
      </c>
      <c r="J60" s="40">
        <v>3033.9572999999996</v>
      </c>
    </row>
    <row r="61" spans="1:10" ht="12.75">
      <c r="A61" s="40">
        <v>1957.6052999999993</v>
      </c>
      <c r="B61" s="40">
        <v>91</v>
      </c>
      <c r="I61" s="40">
        <v>60</v>
      </c>
      <c r="J61" s="40">
        <v>2999.32</v>
      </c>
    </row>
    <row r="62" spans="1:10" ht="12.75">
      <c r="A62" s="40">
        <v>1990.24</v>
      </c>
      <c r="B62" s="40">
        <v>90</v>
      </c>
      <c r="I62" s="40">
        <v>61</v>
      </c>
      <c r="J62" s="40">
        <v>2964.7472999999995</v>
      </c>
    </row>
    <row r="63" spans="1:10" ht="12.75">
      <c r="A63" s="40">
        <v>2022.9392999999995</v>
      </c>
      <c r="B63" s="41">
        <v>89</v>
      </c>
      <c r="I63" s="41">
        <v>62</v>
      </c>
      <c r="J63" s="40">
        <v>2930.2391999999995</v>
      </c>
    </row>
    <row r="64" spans="1:10" ht="12.75">
      <c r="A64" s="40">
        <v>2055.7031999999995</v>
      </c>
      <c r="B64" s="41">
        <v>88</v>
      </c>
      <c r="I64" s="41">
        <v>63</v>
      </c>
      <c r="J64" s="40">
        <v>2895.7956999999997</v>
      </c>
    </row>
    <row r="65" spans="1:10" ht="12.75">
      <c r="A65" s="40">
        <v>2088.5316999999995</v>
      </c>
      <c r="B65" s="41">
        <v>87</v>
      </c>
      <c r="I65" s="41">
        <v>64</v>
      </c>
      <c r="J65" s="40">
        <v>2861.4167999999995</v>
      </c>
    </row>
    <row r="66" spans="1:10" ht="12.75">
      <c r="A66" s="40">
        <v>2121.4248</v>
      </c>
      <c r="B66" s="40">
        <v>86</v>
      </c>
      <c r="I66" s="40">
        <v>65</v>
      </c>
      <c r="J66" s="40">
        <v>2827.1024999999995</v>
      </c>
    </row>
    <row r="67" spans="1:10" ht="12.75">
      <c r="A67" s="40">
        <v>2154.3824999999993</v>
      </c>
      <c r="B67" s="40">
        <v>85</v>
      </c>
      <c r="I67" s="40">
        <v>66</v>
      </c>
      <c r="J67" s="40">
        <v>2792.8527999999997</v>
      </c>
    </row>
    <row r="68" spans="1:10" ht="12.75">
      <c r="A68" s="40">
        <v>2187.4048</v>
      </c>
      <c r="B68" s="41">
        <v>84</v>
      </c>
      <c r="I68" s="41">
        <v>67</v>
      </c>
      <c r="J68" s="40">
        <v>2758.6676999999995</v>
      </c>
    </row>
    <row r="69" spans="1:10" ht="12.75">
      <c r="A69" s="40">
        <v>2220.4916999999996</v>
      </c>
      <c r="B69" s="41">
        <v>83</v>
      </c>
      <c r="I69" s="41">
        <v>68</v>
      </c>
      <c r="J69" s="40">
        <v>2724.5471999999995</v>
      </c>
    </row>
    <row r="70" spans="1:10" ht="12.75">
      <c r="A70" s="40">
        <v>2253.6431999999995</v>
      </c>
      <c r="B70" s="41">
        <v>82</v>
      </c>
      <c r="I70" s="41">
        <v>69</v>
      </c>
      <c r="J70" s="40">
        <v>2690.4912999999992</v>
      </c>
    </row>
    <row r="71" spans="1:10" ht="12.75">
      <c r="A71" s="40">
        <v>2286.8592999999996</v>
      </c>
      <c r="B71" s="40">
        <v>81</v>
      </c>
      <c r="I71" s="40">
        <v>70</v>
      </c>
      <c r="J71" s="40">
        <v>2656.5</v>
      </c>
    </row>
    <row r="72" spans="1:10" ht="12.75">
      <c r="A72" s="40">
        <v>2320.14</v>
      </c>
      <c r="B72" s="40">
        <v>80</v>
      </c>
      <c r="I72" s="40">
        <v>71</v>
      </c>
      <c r="J72" s="40">
        <v>2622.5732999999996</v>
      </c>
    </row>
    <row r="73" spans="1:10" ht="12.75">
      <c r="A73" s="40">
        <v>2353.4852999999994</v>
      </c>
      <c r="B73" s="41">
        <v>79</v>
      </c>
      <c r="I73" s="41">
        <v>72</v>
      </c>
      <c r="J73" s="40">
        <v>2588.7111999999997</v>
      </c>
    </row>
    <row r="74" spans="1:10" ht="12.75">
      <c r="A74" s="40">
        <v>2386.8951999999995</v>
      </c>
      <c r="B74" s="41">
        <v>78</v>
      </c>
      <c r="I74" s="41">
        <v>73</v>
      </c>
      <c r="J74" s="40">
        <v>2554.913699999999</v>
      </c>
    </row>
    <row r="75" spans="1:10" ht="12.75">
      <c r="A75" s="40">
        <v>2420.3696999999993</v>
      </c>
      <c r="B75" s="41">
        <v>77</v>
      </c>
      <c r="I75" s="41">
        <v>74</v>
      </c>
      <c r="J75" s="40">
        <v>2521.1807999999996</v>
      </c>
    </row>
    <row r="76" spans="1:10" ht="12.75">
      <c r="A76" s="40">
        <v>2453.9087999999997</v>
      </c>
      <c r="B76" s="40">
        <v>76</v>
      </c>
      <c r="I76" s="40">
        <v>75</v>
      </c>
      <c r="J76" s="40">
        <v>2487.5124999999994</v>
      </c>
    </row>
    <row r="77" spans="1:10" ht="12.75">
      <c r="A77" s="40">
        <v>2487.5124999999994</v>
      </c>
      <c r="B77" s="40">
        <v>75</v>
      </c>
      <c r="I77" s="40">
        <v>76</v>
      </c>
      <c r="J77" s="40">
        <v>2453.9087999999997</v>
      </c>
    </row>
    <row r="78" spans="1:10" ht="12.75">
      <c r="A78" s="40">
        <v>2521.1807999999996</v>
      </c>
      <c r="B78" s="41">
        <v>74</v>
      </c>
      <c r="I78" s="41">
        <v>77</v>
      </c>
      <c r="J78" s="40">
        <v>2420.3696999999993</v>
      </c>
    </row>
    <row r="79" spans="1:10" ht="12.75">
      <c r="A79" s="40">
        <v>2554.913699999999</v>
      </c>
      <c r="B79" s="41">
        <v>73</v>
      </c>
      <c r="I79" s="41">
        <v>78</v>
      </c>
      <c r="J79" s="40">
        <v>2386.8951999999995</v>
      </c>
    </row>
    <row r="80" spans="1:10" ht="12.75">
      <c r="A80" s="40">
        <v>2588.7111999999997</v>
      </c>
      <c r="B80" s="41">
        <v>72</v>
      </c>
      <c r="I80" s="41">
        <v>79</v>
      </c>
      <c r="J80" s="40">
        <v>2353.4852999999994</v>
      </c>
    </row>
    <row r="81" spans="1:10" ht="12.75">
      <c r="A81" s="40">
        <v>2622.5732999999996</v>
      </c>
      <c r="B81" s="40">
        <v>71</v>
      </c>
      <c r="I81" s="40">
        <v>80</v>
      </c>
      <c r="J81" s="40">
        <v>2320.14</v>
      </c>
    </row>
    <row r="82" spans="1:10" ht="12.75">
      <c r="A82" s="40">
        <v>2656.5</v>
      </c>
      <c r="B82" s="40">
        <v>70</v>
      </c>
      <c r="I82" s="40">
        <v>81</v>
      </c>
      <c r="J82" s="40">
        <v>2286.8592999999996</v>
      </c>
    </row>
    <row r="83" spans="1:10" ht="12.75">
      <c r="A83" s="40">
        <v>2690.4912999999992</v>
      </c>
      <c r="B83" s="41">
        <v>69</v>
      </c>
      <c r="I83" s="41">
        <v>82</v>
      </c>
      <c r="J83" s="40">
        <v>2253.6431999999995</v>
      </c>
    </row>
    <row r="84" spans="1:10" ht="12.75">
      <c r="A84" s="40">
        <v>2724.5471999999995</v>
      </c>
      <c r="B84" s="41">
        <v>68</v>
      </c>
      <c r="I84" s="41">
        <v>83</v>
      </c>
      <c r="J84" s="40">
        <v>2220.4916999999996</v>
      </c>
    </row>
    <row r="85" spans="1:10" ht="12.75">
      <c r="A85" s="40">
        <v>2758.6676999999995</v>
      </c>
      <c r="B85" s="41">
        <v>67</v>
      </c>
      <c r="I85" s="41">
        <v>84</v>
      </c>
      <c r="J85" s="40">
        <v>2187.4048</v>
      </c>
    </row>
    <row r="86" spans="1:10" ht="12.75">
      <c r="A86" s="40">
        <v>2792.8527999999997</v>
      </c>
      <c r="B86" s="40">
        <v>66</v>
      </c>
      <c r="I86" s="40">
        <v>85</v>
      </c>
      <c r="J86" s="40">
        <v>2154.3824999999993</v>
      </c>
    </row>
    <row r="87" spans="1:10" ht="12.75">
      <c r="A87" s="40">
        <v>2827.1024999999995</v>
      </c>
      <c r="B87" s="40">
        <v>65</v>
      </c>
      <c r="I87" s="40">
        <v>86</v>
      </c>
      <c r="J87" s="40">
        <v>2121.4248</v>
      </c>
    </row>
    <row r="88" spans="1:10" ht="12.75">
      <c r="A88" s="40">
        <v>2861.4167999999995</v>
      </c>
      <c r="B88" s="41">
        <v>64</v>
      </c>
      <c r="I88" s="41">
        <v>87</v>
      </c>
      <c r="J88" s="40">
        <v>2088.5316999999995</v>
      </c>
    </row>
    <row r="89" spans="1:10" ht="12.75">
      <c r="A89" s="40">
        <v>2895.7956999999997</v>
      </c>
      <c r="B89" s="41">
        <v>63</v>
      </c>
      <c r="I89" s="41">
        <v>88</v>
      </c>
      <c r="J89" s="40">
        <v>2055.7031999999995</v>
      </c>
    </row>
    <row r="90" spans="1:10" ht="12.75">
      <c r="A90" s="40">
        <v>2930.2391999999995</v>
      </c>
      <c r="B90" s="41">
        <v>62</v>
      </c>
      <c r="I90" s="41">
        <v>89</v>
      </c>
      <c r="J90" s="40">
        <v>2022.9392999999995</v>
      </c>
    </row>
    <row r="91" spans="1:10" ht="12.75">
      <c r="A91" s="40">
        <v>2964.7472999999995</v>
      </c>
      <c r="B91" s="40">
        <v>61</v>
      </c>
      <c r="I91" s="40">
        <v>90</v>
      </c>
      <c r="J91" s="40">
        <v>1990.24</v>
      </c>
    </row>
    <row r="92" spans="1:10" ht="12.75">
      <c r="A92" s="40">
        <v>2999.32</v>
      </c>
      <c r="B92" s="40">
        <v>60</v>
      </c>
      <c r="I92" s="40">
        <v>91</v>
      </c>
      <c r="J92" s="40">
        <v>1957.6052999999993</v>
      </c>
    </row>
    <row r="93" spans="1:10" ht="12.75">
      <c r="A93" s="40">
        <v>3033.9572999999996</v>
      </c>
      <c r="B93" s="41">
        <v>59</v>
      </c>
      <c r="I93" s="41">
        <v>92</v>
      </c>
      <c r="J93" s="40">
        <v>1925.0351999999998</v>
      </c>
    </row>
    <row r="94" spans="1:10" ht="12.75">
      <c r="A94" s="40">
        <v>3068.6591999999996</v>
      </c>
      <c r="B94" s="41">
        <v>58</v>
      </c>
      <c r="I94" s="41">
        <v>93</v>
      </c>
      <c r="J94" s="40">
        <v>1892.5296999999996</v>
      </c>
    </row>
    <row r="95" spans="1:10" ht="12.75">
      <c r="A95" s="40">
        <v>3103.4257</v>
      </c>
      <c r="B95" s="41">
        <v>57</v>
      </c>
      <c r="I95" s="41">
        <v>94</v>
      </c>
      <c r="J95" s="40">
        <v>1860.0887999999995</v>
      </c>
    </row>
    <row r="96" spans="1:10" ht="12.75">
      <c r="A96" s="40">
        <v>3138.2567999999997</v>
      </c>
      <c r="B96" s="40">
        <v>56</v>
      </c>
      <c r="I96" s="40">
        <v>95</v>
      </c>
      <c r="J96" s="40">
        <v>1827.7124999999996</v>
      </c>
    </row>
    <row r="97" spans="1:10" ht="12.75">
      <c r="A97" s="40">
        <v>3173.1524999999997</v>
      </c>
      <c r="B97" s="40">
        <v>55</v>
      </c>
      <c r="I97" s="40">
        <v>96</v>
      </c>
      <c r="J97" s="40">
        <v>1795.4007999999994</v>
      </c>
    </row>
    <row r="98" spans="1:10" ht="12.75">
      <c r="A98" s="40">
        <v>3208.1127999999994</v>
      </c>
      <c r="B98" s="41">
        <v>54</v>
      </c>
      <c r="I98" s="41">
        <v>97</v>
      </c>
      <c r="J98" s="40">
        <v>1763.1536999999994</v>
      </c>
    </row>
    <row r="99" spans="1:10" ht="12.75">
      <c r="A99" s="40">
        <v>3243.1376999999993</v>
      </c>
      <c r="B99" s="41">
        <v>53</v>
      </c>
      <c r="I99" s="41">
        <v>98</v>
      </c>
      <c r="J99" s="40">
        <v>1730.971199999999</v>
      </c>
    </row>
    <row r="100" spans="1:10" ht="12.75">
      <c r="A100" s="40">
        <v>3278.2271999999994</v>
      </c>
      <c r="B100" s="41">
        <v>52</v>
      </c>
      <c r="I100" s="41">
        <v>99</v>
      </c>
      <c r="J100" s="40">
        <v>1698.8532999999998</v>
      </c>
    </row>
    <row r="101" spans="1:10" ht="12.75">
      <c r="A101" s="40">
        <v>3313.3812999999996</v>
      </c>
      <c r="B101" s="40">
        <v>51</v>
      </c>
      <c r="I101" s="40">
        <v>100</v>
      </c>
      <c r="J101" s="40">
        <v>1666.8</v>
      </c>
    </row>
    <row r="102" spans="1:10" ht="12.75">
      <c r="A102" s="40">
        <v>3348.6</v>
      </c>
      <c r="B102" s="40">
        <v>50</v>
      </c>
      <c r="I102" s="40">
        <v>101</v>
      </c>
      <c r="J102" s="40">
        <v>1634.8112999999994</v>
      </c>
    </row>
    <row r="103" spans="1:10" ht="12.75">
      <c r="A103" s="40">
        <v>3383.8832999999995</v>
      </c>
      <c r="B103" s="41">
        <v>49</v>
      </c>
      <c r="I103" s="41">
        <v>102</v>
      </c>
      <c r="J103" s="40">
        <v>1602.8871999999992</v>
      </c>
    </row>
    <row r="104" spans="1:10" ht="12.75">
      <c r="A104" s="40">
        <v>3419.2311999999993</v>
      </c>
      <c r="B104" s="41">
        <v>48</v>
      </c>
      <c r="I104" s="41">
        <v>103</v>
      </c>
      <c r="J104" s="40">
        <v>1571.0276999999996</v>
      </c>
    </row>
    <row r="105" spans="1:10" ht="12.75">
      <c r="A105" s="40">
        <v>3454.6436999999996</v>
      </c>
      <c r="B105" s="41">
        <v>47</v>
      </c>
      <c r="I105" s="41">
        <v>104</v>
      </c>
      <c r="J105" s="40">
        <v>1539.2327999999993</v>
      </c>
    </row>
    <row r="106" spans="1:10" ht="12.75">
      <c r="A106" s="40">
        <v>3490.1207999999997</v>
      </c>
      <c r="B106" s="40">
        <v>46</v>
      </c>
      <c r="I106" s="40">
        <v>105</v>
      </c>
      <c r="J106" s="40">
        <v>1507.5024999999996</v>
      </c>
    </row>
    <row r="107" spans="1:10" ht="12.75">
      <c r="A107" s="40">
        <v>3525.6624999999995</v>
      </c>
      <c r="B107" s="40">
        <v>45</v>
      </c>
      <c r="I107" s="40">
        <v>106</v>
      </c>
      <c r="J107" s="40">
        <v>1475.8367999999991</v>
      </c>
    </row>
    <row r="108" spans="1:10" ht="12.75">
      <c r="A108" s="40">
        <v>3561.2688</v>
      </c>
      <c r="B108" s="41">
        <v>44</v>
      </c>
      <c r="I108" s="41">
        <v>107</v>
      </c>
      <c r="J108" s="40">
        <v>1444.2356999999993</v>
      </c>
    </row>
    <row r="109" spans="1:10" ht="12.75">
      <c r="A109" s="40">
        <v>3596.9397</v>
      </c>
      <c r="B109" s="41">
        <v>43</v>
      </c>
      <c r="I109" s="41">
        <v>108</v>
      </c>
      <c r="J109" s="40">
        <v>1412.699199999999</v>
      </c>
    </row>
    <row r="110" spans="1:10" ht="12.75">
      <c r="A110" s="40">
        <v>3632.6751999999997</v>
      </c>
      <c r="B110" s="41">
        <v>42</v>
      </c>
      <c r="I110" s="41">
        <v>109</v>
      </c>
      <c r="J110" s="40">
        <v>1381.2272999999996</v>
      </c>
    </row>
    <row r="111" spans="1:10" ht="12.75">
      <c r="A111" s="40">
        <v>3668.4752999999996</v>
      </c>
      <c r="B111" s="40">
        <v>41</v>
      </c>
      <c r="I111" s="40">
        <v>110</v>
      </c>
      <c r="J111" s="40">
        <v>1349.82</v>
      </c>
    </row>
    <row r="112" spans="1:10" ht="12.75">
      <c r="A112" s="40">
        <v>3704.34</v>
      </c>
      <c r="B112" s="40">
        <v>40</v>
      </c>
      <c r="I112" s="40">
        <v>111</v>
      </c>
      <c r="J112" s="40">
        <v>1318.477299999999</v>
      </c>
    </row>
    <row r="113" spans="1:10" ht="12.75">
      <c r="A113" s="40">
        <v>3740.2693</v>
      </c>
      <c r="B113" s="41">
        <v>39</v>
      </c>
      <c r="I113" s="41">
        <v>112</v>
      </c>
      <c r="J113" s="40">
        <v>1287.1991999999996</v>
      </c>
    </row>
    <row r="114" spans="1:10" ht="12.75">
      <c r="A114" s="40">
        <v>3776.2631999999994</v>
      </c>
      <c r="B114" s="41">
        <v>38</v>
      </c>
      <c r="I114" s="41">
        <v>113</v>
      </c>
      <c r="J114" s="40">
        <v>1255.9856999999997</v>
      </c>
    </row>
    <row r="115" spans="1:10" ht="12.75">
      <c r="A115" s="40">
        <v>3812.3216999999995</v>
      </c>
      <c r="B115" s="41">
        <v>37</v>
      </c>
      <c r="I115" s="41">
        <v>114</v>
      </c>
      <c r="J115" s="40">
        <v>1224.8368</v>
      </c>
    </row>
    <row r="116" spans="1:10" ht="12.75">
      <c r="A116" s="40">
        <v>3848.4447999999993</v>
      </c>
      <c r="B116" s="40">
        <v>36</v>
      </c>
      <c r="I116" s="40">
        <v>115</v>
      </c>
      <c r="J116" s="40">
        <v>1193.7525</v>
      </c>
    </row>
    <row r="117" spans="1:10" ht="12.75">
      <c r="A117" s="40">
        <v>3884.6324999999997</v>
      </c>
      <c r="B117" s="40">
        <v>35</v>
      </c>
      <c r="I117" s="40">
        <v>116</v>
      </c>
      <c r="J117" s="40">
        <v>1162.7327999999993</v>
      </c>
    </row>
    <row r="118" spans="1:10" ht="12.75">
      <c r="A118" s="40">
        <v>3920.8848</v>
      </c>
      <c r="B118" s="41">
        <v>34</v>
      </c>
      <c r="I118" s="41">
        <v>117</v>
      </c>
      <c r="J118" s="40">
        <v>1131.7776999999996</v>
      </c>
    </row>
    <row r="119" spans="1:10" ht="12.75">
      <c r="A119" s="40">
        <v>3957.2016999999996</v>
      </c>
      <c r="B119" s="41">
        <v>33</v>
      </c>
      <c r="I119" s="41">
        <v>118</v>
      </c>
      <c r="J119" s="40">
        <v>1100.8871999999997</v>
      </c>
    </row>
    <row r="120" spans="1:10" ht="12.75">
      <c r="A120" s="40">
        <v>3993.5831999999996</v>
      </c>
      <c r="B120" s="41">
        <v>32</v>
      </c>
      <c r="I120" s="41">
        <v>119</v>
      </c>
      <c r="J120" s="40">
        <v>1070.0612999999994</v>
      </c>
    </row>
    <row r="121" spans="1:10" ht="12.75">
      <c r="A121" s="40">
        <v>4030.0292999999997</v>
      </c>
      <c r="B121" s="40">
        <v>31</v>
      </c>
      <c r="I121" s="40">
        <v>120</v>
      </c>
      <c r="J121" s="40">
        <v>1039.3</v>
      </c>
    </row>
    <row r="122" spans="1:10" ht="12.75">
      <c r="A122" s="40">
        <v>4066.54</v>
      </c>
      <c r="B122" s="40">
        <v>30</v>
      </c>
      <c r="I122" s="40">
        <v>121</v>
      </c>
      <c r="J122" s="40">
        <v>1008.6032999999998</v>
      </c>
    </row>
    <row r="123" spans="1:10" ht="12.75">
      <c r="A123" s="40">
        <v>4103.1152999999995</v>
      </c>
      <c r="B123" s="41">
        <v>29</v>
      </c>
      <c r="I123" s="41">
        <v>122</v>
      </c>
      <c r="J123" s="40">
        <v>977.9712</v>
      </c>
    </row>
    <row r="124" spans="1:10" ht="12.75">
      <c r="A124" s="40">
        <v>4139.7552</v>
      </c>
      <c r="B124" s="41">
        <v>28</v>
      </c>
      <c r="I124" s="41">
        <v>123</v>
      </c>
      <c r="J124" s="40">
        <v>947.4036999999989</v>
      </c>
    </row>
    <row r="125" spans="1:10" ht="12.75">
      <c r="A125" s="40">
        <v>4176.459699999999</v>
      </c>
      <c r="B125" s="41">
        <v>27</v>
      </c>
      <c r="I125" s="41">
        <v>124</v>
      </c>
      <c r="J125" s="40">
        <v>916.9007999999994</v>
      </c>
    </row>
    <row r="126" spans="1:10" ht="12.75">
      <c r="A126" s="40">
        <v>4213.2288</v>
      </c>
      <c r="B126" s="40">
        <v>26</v>
      </c>
      <c r="I126" s="40">
        <v>125</v>
      </c>
      <c r="J126" s="40">
        <v>886.4625</v>
      </c>
    </row>
    <row r="127" spans="1:10" ht="12.75">
      <c r="A127" s="40">
        <v>4250.0625</v>
      </c>
      <c r="B127" s="40">
        <v>25</v>
      </c>
      <c r="I127" s="40">
        <v>126</v>
      </c>
      <c r="J127" s="40">
        <v>856.0887999999995</v>
      </c>
    </row>
    <row r="128" spans="1:10" ht="12.75">
      <c r="A128" s="40">
        <v>4286.9608</v>
      </c>
      <c r="B128" s="41">
        <v>24</v>
      </c>
      <c r="I128" s="41">
        <v>127</v>
      </c>
      <c r="J128" s="40">
        <v>825.7796999999991</v>
      </c>
    </row>
    <row r="129" spans="1:10" ht="12.75">
      <c r="A129" s="40">
        <v>4323.923699999999</v>
      </c>
      <c r="B129" s="41">
        <v>23</v>
      </c>
      <c r="I129" s="41">
        <v>128</v>
      </c>
      <c r="J129" s="40">
        <v>795.5351999999993</v>
      </c>
    </row>
    <row r="130" spans="1:10" ht="12.75">
      <c r="A130" s="40">
        <v>4360.9511999999995</v>
      </c>
      <c r="B130" s="41">
        <v>22</v>
      </c>
      <c r="I130" s="41">
        <v>129</v>
      </c>
      <c r="J130" s="40">
        <v>765.3552999999993</v>
      </c>
    </row>
    <row r="131" spans="1:10" ht="12.75">
      <c r="A131" s="40">
        <v>4398.043299999999</v>
      </c>
      <c r="B131" s="40">
        <v>21</v>
      </c>
      <c r="I131" s="40">
        <v>130</v>
      </c>
      <c r="J131" s="40">
        <v>735.2399999999989</v>
      </c>
    </row>
    <row r="132" spans="1:10" ht="12.75">
      <c r="A132" s="40">
        <v>4435.2</v>
      </c>
      <c r="B132" s="40">
        <v>20</v>
      </c>
      <c r="I132" s="40">
        <v>131</v>
      </c>
      <c r="J132" s="40">
        <v>705.1892999999991</v>
      </c>
    </row>
    <row r="133" spans="1:10" ht="12.75">
      <c r="A133" s="40">
        <v>4472.4213</v>
      </c>
      <c r="B133" s="41">
        <v>19</v>
      </c>
      <c r="I133" s="41">
        <v>132</v>
      </c>
      <c r="J133" s="40">
        <v>675.2031999999999</v>
      </c>
    </row>
    <row r="134" spans="1:10" ht="12.75">
      <c r="A134" s="40">
        <v>4509.7072</v>
      </c>
      <c r="B134" s="41">
        <v>18</v>
      </c>
      <c r="I134" s="41">
        <v>133</v>
      </c>
      <c r="J134" s="40">
        <v>645.2816999999995</v>
      </c>
    </row>
    <row r="135" spans="1:10" ht="12.75">
      <c r="A135" s="40">
        <v>4547.057699999999</v>
      </c>
      <c r="B135" s="41">
        <v>17</v>
      </c>
      <c r="I135" s="41">
        <v>134</v>
      </c>
      <c r="J135" s="40">
        <v>615.4247999999989</v>
      </c>
    </row>
    <row r="136" spans="1:10" ht="12.75">
      <c r="A136" s="40">
        <v>4584.4728</v>
      </c>
      <c r="B136" s="40">
        <v>16</v>
      </c>
      <c r="I136" s="40">
        <v>135</v>
      </c>
      <c r="J136" s="40">
        <v>585.6325</v>
      </c>
    </row>
    <row r="137" spans="1:10" ht="12.75">
      <c r="A137" s="40">
        <v>4621.952499999999</v>
      </c>
      <c r="B137" s="40">
        <v>15</v>
      </c>
      <c r="I137" s="40">
        <v>136</v>
      </c>
      <c r="J137" s="40">
        <v>555.9047999999993</v>
      </c>
    </row>
    <row r="138" spans="1:10" ht="12.75">
      <c r="A138" s="40">
        <v>4659.4968</v>
      </c>
      <c r="B138" s="41">
        <v>14</v>
      </c>
      <c r="I138" s="41">
        <v>137</v>
      </c>
      <c r="J138" s="40">
        <v>526.2416999999996</v>
      </c>
    </row>
    <row r="139" spans="1:10" ht="12.75">
      <c r="A139" s="40">
        <v>4697.1057</v>
      </c>
      <c r="B139" s="41">
        <v>13</v>
      </c>
      <c r="I139" s="41">
        <v>138</v>
      </c>
      <c r="J139" s="40">
        <v>496.6431999999986</v>
      </c>
    </row>
    <row r="140" spans="1:10" ht="12.75">
      <c r="A140" s="40">
        <v>4734.7792</v>
      </c>
      <c r="B140" s="41">
        <v>12</v>
      </c>
      <c r="I140" s="41">
        <v>139</v>
      </c>
      <c r="J140" s="40">
        <v>467.10929999999917</v>
      </c>
    </row>
    <row r="141" spans="1:10" ht="12.75">
      <c r="A141" s="40">
        <v>4772.5172999999995</v>
      </c>
      <c r="B141" s="40">
        <v>11</v>
      </c>
      <c r="I141" s="40">
        <v>140</v>
      </c>
      <c r="J141" s="40">
        <v>437.6399999999994</v>
      </c>
    </row>
    <row r="142" spans="1:10" ht="12.75">
      <c r="A142" s="40">
        <v>4810.32</v>
      </c>
      <c r="B142" s="40">
        <v>10</v>
      </c>
      <c r="I142" s="40">
        <v>141</v>
      </c>
      <c r="J142" s="40">
        <v>408.2353000000003</v>
      </c>
    </row>
    <row r="143" spans="1:10" ht="12.75">
      <c r="A143" s="40">
        <v>4848.1873</v>
      </c>
      <c r="B143" s="41">
        <v>9</v>
      </c>
      <c r="I143" s="41">
        <v>142</v>
      </c>
      <c r="J143" s="40">
        <v>378.895199999999</v>
      </c>
    </row>
    <row r="144" spans="1:10" ht="12.75">
      <c r="A144" s="40">
        <v>4886.119199999999</v>
      </c>
      <c r="B144" s="41">
        <v>8</v>
      </c>
      <c r="I144" s="41">
        <v>143</v>
      </c>
      <c r="J144" s="40">
        <v>349.6196999999993</v>
      </c>
    </row>
    <row r="145" spans="1:10" ht="12.75">
      <c r="A145" s="40">
        <v>4924.115699999999</v>
      </c>
      <c r="B145" s="41">
        <v>7</v>
      </c>
      <c r="I145" s="41">
        <v>144</v>
      </c>
      <c r="J145" s="40">
        <v>320.40879999999925</v>
      </c>
    </row>
    <row r="146" spans="1:10" ht="12.75">
      <c r="A146" s="40">
        <v>4962.176799999999</v>
      </c>
      <c r="B146" s="40">
        <v>6</v>
      </c>
      <c r="I146" s="40">
        <v>145</v>
      </c>
      <c r="J146" s="40">
        <v>291.2625</v>
      </c>
    </row>
    <row r="147" spans="1:10" ht="12.75">
      <c r="A147" s="40">
        <v>5000.3025</v>
      </c>
      <c r="B147" s="40">
        <v>5</v>
      </c>
      <c r="I147" s="40">
        <v>146</v>
      </c>
      <c r="J147" s="40">
        <v>262.1807999999992</v>
      </c>
    </row>
    <row r="148" spans="1:10" ht="12.75">
      <c r="A148" s="40">
        <v>5038.4928</v>
      </c>
      <c r="B148" s="41">
        <v>4</v>
      </c>
      <c r="I148" s="41">
        <v>147</v>
      </c>
      <c r="J148" s="40">
        <v>233.16369999999915</v>
      </c>
    </row>
    <row r="149" spans="1:10" ht="12.75">
      <c r="A149" s="40">
        <v>5076.7477</v>
      </c>
      <c r="B149" s="41">
        <v>3</v>
      </c>
      <c r="I149" s="41">
        <v>148</v>
      </c>
      <c r="J149" s="40">
        <v>204.21119999999974</v>
      </c>
    </row>
    <row r="150" spans="1:10" ht="12.75">
      <c r="A150" s="40">
        <v>5115.0671999999995</v>
      </c>
      <c r="B150" s="41">
        <v>2</v>
      </c>
      <c r="I150" s="41">
        <v>149</v>
      </c>
      <c r="J150" s="40">
        <v>175.32330000000002</v>
      </c>
    </row>
    <row r="151" spans="1:10" ht="12.75">
      <c r="A151" s="40">
        <v>5153.4513</v>
      </c>
      <c r="B151" s="40">
        <v>1</v>
      </c>
      <c r="I151" s="40">
        <v>150</v>
      </c>
      <c r="J151" s="40">
        <v>146.4999999999991</v>
      </c>
    </row>
    <row r="152" spans="2:9" ht="12.75">
      <c r="B152" s="4"/>
      <c r="I152" s="4"/>
    </row>
    <row r="153" spans="2:9" ht="12.75">
      <c r="B153" s="37"/>
      <c r="I153" s="37"/>
    </row>
    <row r="154" spans="2:9" ht="12.75">
      <c r="B154" s="4"/>
      <c r="I154" s="37"/>
    </row>
    <row r="155" spans="2:9" ht="12.75">
      <c r="B155" s="4"/>
      <c r="I155" s="37"/>
    </row>
    <row r="156" spans="2:9" ht="12.75">
      <c r="B156" s="37"/>
      <c r="I156" s="4"/>
    </row>
    <row r="157" spans="2:9" ht="12.75">
      <c r="B157" s="37"/>
      <c r="I157" s="4"/>
    </row>
    <row r="158" spans="2:9" ht="12.75">
      <c r="B158" s="37"/>
      <c r="I158" s="37"/>
    </row>
    <row r="159" spans="2:9" ht="12.75">
      <c r="B159" s="4"/>
      <c r="I159" s="37"/>
    </row>
    <row r="160" spans="2:9" ht="12.75">
      <c r="B160" s="4"/>
      <c r="I160" s="37"/>
    </row>
    <row r="161" spans="2:9" ht="12.75">
      <c r="B161" s="37"/>
      <c r="I161" s="4"/>
    </row>
    <row r="162" spans="2:9" ht="12.75">
      <c r="B162" s="4"/>
      <c r="I162" s="4"/>
    </row>
    <row r="163" spans="2:9" ht="12.75">
      <c r="B163" s="4"/>
      <c r="I163" s="37"/>
    </row>
    <row r="164" spans="2:9" ht="12.75">
      <c r="B164" s="37"/>
      <c r="I164" s="37"/>
    </row>
    <row r="165" spans="2:9" ht="12.75">
      <c r="B165" s="37"/>
      <c r="I165" s="37"/>
    </row>
    <row r="166" spans="2:9" ht="12.75">
      <c r="B166" s="37"/>
      <c r="I166" s="4"/>
    </row>
    <row r="167" spans="2:9" ht="12.75">
      <c r="B167" s="4"/>
      <c r="I167" s="4"/>
    </row>
    <row r="168" spans="2:9" ht="12.75">
      <c r="B168" s="4"/>
      <c r="I168" s="37"/>
    </row>
    <row r="169" spans="2:9" ht="12.75">
      <c r="B169" s="37"/>
      <c r="I169" s="37"/>
    </row>
    <row r="170" spans="2:9" ht="12.75">
      <c r="B170" s="4"/>
      <c r="I170" s="37"/>
    </row>
    <row r="171" spans="2:9" ht="12.75">
      <c r="B171" s="4"/>
      <c r="I171" s="4"/>
    </row>
    <row r="172" spans="2:9" ht="12.75">
      <c r="B172" s="37"/>
      <c r="I172" s="4"/>
    </row>
    <row r="173" spans="2:9" ht="12.75">
      <c r="B173" s="37"/>
      <c r="I173" s="37"/>
    </row>
    <row r="174" spans="2:9" ht="12.75">
      <c r="B174" s="37"/>
      <c r="I174" s="37"/>
    </row>
    <row r="175" spans="2:9" ht="12.75">
      <c r="B175" s="4"/>
      <c r="I175" s="37"/>
    </row>
    <row r="176" spans="2:9" ht="12.75">
      <c r="B176" s="4"/>
      <c r="I176" s="4"/>
    </row>
    <row r="177" spans="2:9" ht="12.75">
      <c r="B177" s="37"/>
      <c r="I177" s="4"/>
    </row>
    <row r="178" spans="2:9" ht="12.75">
      <c r="B178" s="4"/>
      <c r="I178" s="37"/>
    </row>
    <row r="179" spans="2:9" ht="12.75">
      <c r="B179" s="4"/>
      <c r="I179" s="37"/>
    </row>
    <row r="180" spans="2:9" ht="12.75">
      <c r="B180" s="37"/>
      <c r="I180" s="37"/>
    </row>
    <row r="181" spans="2:9" ht="12.75">
      <c r="B181" s="37"/>
      <c r="I181" s="4"/>
    </row>
    <row r="182" spans="2:9" ht="12.75">
      <c r="B182" s="37"/>
      <c r="I182" s="4"/>
    </row>
    <row r="183" spans="2:9" ht="12.75">
      <c r="B183" s="4"/>
      <c r="I183" s="37"/>
    </row>
    <row r="184" spans="2:9" ht="12.75">
      <c r="B184" s="4"/>
      <c r="I184" s="37"/>
    </row>
    <row r="185" spans="2:9" ht="12.75">
      <c r="B185" s="37"/>
      <c r="I185" s="37"/>
    </row>
    <row r="186" spans="2:9" ht="12.75">
      <c r="B186" s="4"/>
      <c r="I186" s="4"/>
    </row>
    <row r="187" spans="2:9" ht="12.75">
      <c r="B187" s="4"/>
      <c r="I187" s="4"/>
    </row>
    <row r="188" spans="2:9" ht="12.75">
      <c r="B188" s="37"/>
      <c r="I188" s="37"/>
    </row>
    <row r="189" spans="2:9" ht="12.75">
      <c r="B189" s="37"/>
      <c r="I189" s="37"/>
    </row>
    <row r="190" spans="2:9" ht="12.75">
      <c r="B190" s="37"/>
      <c r="I190" s="37"/>
    </row>
    <row r="191" spans="2:9" ht="12.75">
      <c r="B191" s="4"/>
      <c r="I191" s="4"/>
    </row>
    <row r="192" spans="2:9" ht="12.75">
      <c r="B192" s="4"/>
      <c r="I192" s="4"/>
    </row>
    <row r="193" spans="2:9" ht="12.75">
      <c r="B193" s="37"/>
      <c r="I193" s="37"/>
    </row>
    <row r="194" spans="2:9" ht="12.75">
      <c r="B194" s="4"/>
      <c r="I194" s="37"/>
    </row>
    <row r="195" spans="2:9" ht="12.75">
      <c r="B195" s="4"/>
      <c r="I195" s="37"/>
    </row>
    <row r="196" spans="2:9" ht="12.75">
      <c r="B196" s="37"/>
      <c r="I196" s="4"/>
    </row>
    <row r="197" spans="2:9" ht="12.75">
      <c r="B197" s="37"/>
      <c r="I197" s="4"/>
    </row>
    <row r="198" spans="2:9" ht="12.75">
      <c r="B198" s="37"/>
      <c r="I198" s="37"/>
    </row>
    <row r="199" spans="2:9" ht="12.75">
      <c r="B199" s="4"/>
      <c r="I199" s="37"/>
    </row>
    <row r="200" spans="2:9" ht="12.75">
      <c r="B200" s="4"/>
      <c r="I200" s="37"/>
    </row>
    <row r="201" spans="2:9" ht="12.75">
      <c r="B201" s="37"/>
      <c r="I201" s="4"/>
    </row>
    <row r="202" spans="2:9" ht="12.75">
      <c r="B202" s="4"/>
      <c r="I202" s="4"/>
    </row>
    <row r="203" spans="2:9" ht="12.75">
      <c r="B203" s="4"/>
      <c r="I203" s="37"/>
    </row>
    <row r="204" spans="2:9" ht="12.75">
      <c r="B204" s="37"/>
      <c r="I204" s="37"/>
    </row>
    <row r="205" spans="2:9" ht="12.75">
      <c r="B205" s="37"/>
      <c r="I205" s="37"/>
    </row>
    <row r="206" spans="2:9" ht="12.75">
      <c r="B206" s="37"/>
      <c r="I206" s="4"/>
    </row>
    <row r="207" spans="2:9" ht="12.75">
      <c r="B207" s="4"/>
      <c r="I207" s="4"/>
    </row>
    <row r="208" spans="2:9" ht="12.75">
      <c r="B208" s="4"/>
      <c r="I208" s="37"/>
    </row>
    <row r="209" spans="2:9" ht="12.75">
      <c r="B209" s="37"/>
      <c r="I209" s="37"/>
    </row>
    <row r="210" spans="2:9" ht="12.75">
      <c r="B210" s="4"/>
      <c r="I210" s="37"/>
    </row>
    <row r="211" spans="2:9" ht="12.75">
      <c r="B211" s="4"/>
      <c r="I211" s="4"/>
    </row>
    <row r="212" spans="2:9" ht="12.75">
      <c r="B212" s="37"/>
      <c r="I212" s="4"/>
    </row>
    <row r="213" spans="2:9" ht="12.75">
      <c r="B213" s="37"/>
      <c r="I213" s="37"/>
    </row>
    <row r="214" spans="2:9" ht="12.75">
      <c r="B214" s="37"/>
      <c r="I214" s="37"/>
    </row>
    <row r="215" spans="2:9" ht="12.75">
      <c r="B215" s="4"/>
      <c r="I215" s="37"/>
    </row>
    <row r="216" spans="2:9" ht="12.75">
      <c r="B216" s="4"/>
      <c r="I216" s="4"/>
    </row>
    <row r="217" spans="2:9" ht="12.75">
      <c r="B217" s="37"/>
      <c r="I217" s="4"/>
    </row>
    <row r="218" spans="2:9" ht="12.75">
      <c r="B218" s="4"/>
      <c r="I218" s="37"/>
    </row>
    <row r="219" spans="2:9" ht="12.75">
      <c r="B219" s="4"/>
      <c r="I219" s="37"/>
    </row>
    <row r="220" spans="2:9" ht="12.75">
      <c r="B220" s="37"/>
      <c r="I220" s="37"/>
    </row>
    <row r="221" spans="2:9" ht="12.75">
      <c r="B221" s="37"/>
      <c r="I221" s="4"/>
    </row>
    <row r="222" spans="2:9" ht="12.75">
      <c r="B222" s="37"/>
      <c r="I222" s="4"/>
    </row>
    <row r="223" spans="2:9" ht="12.75">
      <c r="B223" s="4"/>
      <c r="I223" s="37"/>
    </row>
    <row r="224" spans="2:9" ht="12.75">
      <c r="B224" s="4"/>
      <c r="I224" s="37"/>
    </row>
    <row r="225" spans="2:9" ht="12.75">
      <c r="B225" s="37"/>
      <c r="I225" s="37"/>
    </row>
    <row r="226" spans="2:9" ht="12.75">
      <c r="B226" s="4"/>
      <c r="I226" s="4"/>
    </row>
    <row r="227" spans="2:9" ht="12.75">
      <c r="B227" s="4"/>
      <c r="I227" s="4"/>
    </row>
    <row r="228" spans="2:10" ht="12.75">
      <c r="B228" s="37"/>
      <c r="I228" s="37"/>
      <c r="J228" s="13"/>
    </row>
    <row r="229" spans="2:10" ht="12.75">
      <c r="B229" s="37"/>
      <c r="I229" s="37"/>
      <c r="J229" s="13"/>
    </row>
    <row r="230" spans="2:10" ht="12.75">
      <c r="B230" s="37"/>
      <c r="I230" s="37"/>
      <c r="J230" s="13"/>
    </row>
    <row r="231" spans="2:9" ht="12.75">
      <c r="B231" s="4"/>
      <c r="I231" s="4"/>
    </row>
    <row r="232" spans="2:9" ht="12.75">
      <c r="B232" s="4"/>
      <c r="I232" s="4"/>
    </row>
    <row r="236" ht="12.75">
      <c r="A236" s="4"/>
    </row>
    <row r="237" ht="12.75">
      <c r="A237" s="37"/>
    </row>
    <row r="238" ht="12.75">
      <c r="A238" s="37"/>
    </row>
    <row r="239" ht="12.75">
      <c r="A239" s="37"/>
    </row>
    <row r="240" ht="12.75">
      <c r="A240" s="4"/>
    </row>
    <row r="241" ht="12.75">
      <c r="A241" s="4"/>
    </row>
    <row r="242" ht="12.75">
      <c r="A242" s="37"/>
    </row>
    <row r="243" ht="12.75">
      <c r="A243" s="37"/>
    </row>
    <row r="244" ht="12.75">
      <c r="A244" s="37"/>
    </row>
    <row r="245" ht="12.75">
      <c r="A245" s="4"/>
    </row>
    <row r="246" ht="12.75">
      <c r="A246" s="4"/>
    </row>
    <row r="247" ht="12.75">
      <c r="A247" s="37"/>
    </row>
    <row r="248" ht="12.75">
      <c r="A248" s="37"/>
    </row>
    <row r="249" ht="12.75">
      <c r="A249" s="37"/>
    </row>
    <row r="250" ht="12.75">
      <c r="A250" s="4"/>
    </row>
    <row r="251" ht="12.75">
      <c r="A251" s="4"/>
    </row>
    <row r="252" ht="12.75">
      <c r="A252" s="37"/>
    </row>
    <row r="253" ht="12.75">
      <c r="A253" s="37"/>
    </row>
    <row r="254" ht="12.75">
      <c r="A254" s="37"/>
    </row>
    <row r="255" ht="12.75">
      <c r="A255" s="4"/>
    </row>
    <row r="256" ht="12.75">
      <c r="A256" s="4"/>
    </row>
    <row r="257" ht="12.75">
      <c r="A257" s="37"/>
    </row>
    <row r="258" ht="12.75">
      <c r="A258" s="37"/>
    </row>
    <row r="259" ht="12.75">
      <c r="A259" s="37"/>
    </row>
    <row r="260" ht="12.75">
      <c r="A260" s="4"/>
    </row>
    <row r="261" ht="12.75">
      <c r="A261" s="4"/>
    </row>
    <row r="262" ht="12.75">
      <c r="A262" s="37"/>
    </row>
    <row r="263" ht="12.75">
      <c r="A263" s="37"/>
    </row>
    <row r="264" ht="12.75">
      <c r="A264" s="37"/>
    </row>
    <row r="265" ht="12.75">
      <c r="A265" s="4"/>
    </row>
    <row r="266" ht="12.75">
      <c r="A266" s="4"/>
    </row>
    <row r="267" ht="12.75">
      <c r="A267" s="37"/>
    </row>
    <row r="268" ht="12.75">
      <c r="A268" s="37"/>
    </row>
    <row r="269" ht="12.75">
      <c r="A269" s="37"/>
    </row>
    <row r="270" ht="12.75">
      <c r="A270" s="4"/>
    </row>
    <row r="271" ht="12.75">
      <c r="A271" s="4"/>
    </row>
    <row r="272" ht="12.75">
      <c r="A272" s="37"/>
    </row>
    <row r="273" ht="12.75">
      <c r="A273" s="37"/>
    </row>
    <row r="274" ht="12.75">
      <c r="A274" s="37"/>
    </row>
    <row r="275" ht="12.75">
      <c r="A275" s="4"/>
    </row>
    <row r="276" ht="12.75">
      <c r="A276" s="4"/>
    </row>
    <row r="277" ht="12.75">
      <c r="A277" s="37"/>
    </row>
    <row r="278" ht="12.75">
      <c r="A278" s="37"/>
    </row>
    <row r="279" ht="12.75">
      <c r="A279" s="37"/>
    </row>
    <row r="280" ht="12.75">
      <c r="A280" s="4"/>
    </row>
    <row r="281" ht="12.75">
      <c r="A281" s="4"/>
    </row>
    <row r="282" ht="12.75">
      <c r="A282" s="37"/>
    </row>
    <row r="283" ht="12.75">
      <c r="A283" s="37"/>
    </row>
    <row r="284" ht="12.75">
      <c r="A284" s="37"/>
    </row>
    <row r="285" ht="12.75">
      <c r="A285" s="4"/>
    </row>
    <row r="286" ht="12.75">
      <c r="A286" s="4"/>
    </row>
    <row r="287" ht="12.75">
      <c r="A287" s="37"/>
    </row>
    <row r="288" ht="12.75">
      <c r="A288" s="37"/>
    </row>
    <row r="289" ht="12.75">
      <c r="A289" s="37"/>
    </row>
    <row r="290" ht="12.75">
      <c r="A290" s="4"/>
    </row>
    <row r="291" ht="12.75">
      <c r="A291" s="4"/>
    </row>
    <row r="292" ht="12.75">
      <c r="A292" s="37"/>
    </row>
    <row r="293" ht="12.75">
      <c r="A293" s="37"/>
    </row>
    <row r="294" ht="12.75">
      <c r="A294" s="37"/>
    </row>
    <row r="295" ht="12.75">
      <c r="A295" s="4"/>
    </row>
    <row r="296" ht="12.75">
      <c r="A296" s="4"/>
    </row>
    <row r="297" ht="12.75">
      <c r="A297" s="37"/>
    </row>
    <row r="298" ht="12.75">
      <c r="A298" s="37"/>
    </row>
    <row r="299" ht="12.75">
      <c r="A299" s="37"/>
    </row>
    <row r="300" ht="12.75">
      <c r="A300" s="4"/>
    </row>
    <row r="301" ht="12.75">
      <c r="A301" s="4"/>
    </row>
    <row r="302" ht="12.75">
      <c r="A302" s="37"/>
    </row>
    <row r="303" ht="12.75">
      <c r="A303" s="37"/>
    </row>
    <row r="304" ht="12.75">
      <c r="A304" s="37"/>
    </row>
    <row r="305" ht="12.75">
      <c r="A305" s="4"/>
    </row>
    <row r="306" ht="12.75">
      <c r="A306" s="4"/>
    </row>
    <row r="307" ht="12.75">
      <c r="A307" s="37"/>
    </row>
    <row r="308" ht="12.75">
      <c r="A308" s="37"/>
    </row>
    <row r="309" ht="12.75">
      <c r="A309" s="37"/>
    </row>
    <row r="310" ht="12.75">
      <c r="A310" s="4"/>
    </row>
    <row r="311" ht="12.75">
      <c r="A311" s="4"/>
    </row>
    <row r="312" ht="12.75">
      <c r="A312" s="37"/>
    </row>
    <row r="313" ht="12.75">
      <c r="A313" s="37"/>
    </row>
    <row r="314" ht="12.75">
      <c r="A314" s="37"/>
    </row>
    <row r="315" ht="12.75">
      <c r="A315" s="4"/>
    </row>
    <row r="316" ht="12.75">
      <c r="A316" s="4"/>
    </row>
    <row r="317" ht="12.75">
      <c r="A317" s="37"/>
    </row>
    <row r="318" ht="12.75">
      <c r="A318" s="37"/>
    </row>
    <row r="319" ht="12.75">
      <c r="A319" s="37"/>
    </row>
    <row r="320" ht="12.75">
      <c r="A320" s="4"/>
    </row>
    <row r="321" ht="12.75">
      <c r="A321" s="4"/>
    </row>
    <row r="322" ht="12.75">
      <c r="A322" s="37"/>
    </row>
    <row r="323" ht="12.75">
      <c r="A323" s="37"/>
    </row>
    <row r="324" ht="12.75">
      <c r="A324" s="37"/>
    </row>
    <row r="325" ht="12.75">
      <c r="A325" s="4"/>
    </row>
    <row r="326" ht="12.75">
      <c r="A326" s="4"/>
    </row>
    <row r="327" ht="12.75">
      <c r="A327" s="37"/>
    </row>
    <row r="328" ht="12.75">
      <c r="A328" s="37"/>
    </row>
    <row r="329" ht="12.75">
      <c r="A329" s="37"/>
    </row>
    <row r="330" ht="12.75">
      <c r="A330" s="4"/>
    </row>
    <row r="331" ht="12.75">
      <c r="A331" s="4"/>
    </row>
    <row r="332" ht="12.75">
      <c r="A332" s="37"/>
    </row>
    <row r="333" ht="12.75">
      <c r="A333" s="37"/>
    </row>
    <row r="334" ht="12.75">
      <c r="A334" s="37"/>
    </row>
    <row r="335" ht="12.75">
      <c r="A335" s="4"/>
    </row>
    <row r="336" ht="12.75">
      <c r="A336" s="4"/>
    </row>
    <row r="337" ht="12.75">
      <c r="A337" s="37"/>
    </row>
    <row r="338" ht="12.75">
      <c r="A338" s="37"/>
    </row>
    <row r="339" ht="12.75">
      <c r="A339" s="37"/>
    </row>
    <row r="340" ht="12.75">
      <c r="A340" s="4"/>
    </row>
    <row r="341" ht="12.75">
      <c r="A341" s="4"/>
    </row>
    <row r="342" ht="12.75">
      <c r="A342" s="37"/>
    </row>
    <row r="343" ht="12.75">
      <c r="A343" s="37"/>
    </row>
    <row r="344" ht="12.75">
      <c r="A344" s="37"/>
    </row>
    <row r="345" ht="12.75">
      <c r="A345" s="4"/>
    </row>
    <row r="346" ht="12.75">
      <c r="A346" s="4"/>
    </row>
    <row r="347" ht="12.75">
      <c r="A347" s="37"/>
    </row>
    <row r="348" ht="12.75">
      <c r="A348" s="37"/>
    </row>
    <row r="349" ht="12.75">
      <c r="A349" s="37"/>
    </row>
    <row r="350" ht="12.75">
      <c r="A350" s="4"/>
    </row>
    <row r="351" ht="12.75">
      <c r="A351" s="4"/>
    </row>
    <row r="352" ht="12.75">
      <c r="A352" s="37"/>
    </row>
    <row r="353" ht="12.75">
      <c r="A353" s="37"/>
    </row>
    <row r="354" ht="12.75">
      <c r="A354" s="37"/>
    </row>
    <row r="355" ht="12.75">
      <c r="A355" s="4"/>
    </row>
    <row r="356" ht="12.75">
      <c r="A356" s="4"/>
    </row>
    <row r="357" ht="12.75">
      <c r="A357" s="37"/>
    </row>
    <row r="358" ht="12.75">
      <c r="A358" s="37"/>
    </row>
    <row r="359" ht="12.75">
      <c r="A359" s="37"/>
    </row>
    <row r="360" ht="12.75">
      <c r="A360" s="4"/>
    </row>
    <row r="361" ht="12.75">
      <c r="A361" s="4"/>
    </row>
    <row r="362" ht="12.75">
      <c r="A362" s="37"/>
    </row>
    <row r="363" ht="12.75">
      <c r="A363" s="37"/>
    </row>
    <row r="364" ht="12.75">
      <c r="A364" s="37"/>
    </row>
    <row r="365" ht="12.75">
      <c r="A365" s="4"/>
    </row>
    <row r="366" ht="12.75">
      <c r="A366" s="4"/>
    </row>
    <row r="367" ht="12.75">
      <c r="A367" s="37"/>
    </row>
    <row r="368" ht="12.75">
      <c r="A368" s="37"/>
    </row>
    <row r="369" ht="12.75">
      <c r="A369" s="37"/>
    </row>
    <row r="370" ht="12.75">
      <c r="A370" s="4"/>
    </row>
    <row r="371" ht="12.75">
      <c r="A371" s="4"/>
    </row>
    <row r="372" ht="12.75">
      <c r="A372" s="37"/>
    </row>
    <row r="373" ht="12.75">
      <c r="A373" s="37"/>
    </row>
    <row r="374" ht="12.75">
      <c r="A374" s="37"/>
    </row>
    <row r="375" ht="12.75">
      <c r="A375" s="4"/>
    </row>
    <row r="376" ht="12.75">
      <c r="A376" s="4"/>
    </row>
    <row r="377" ht="12.75">
      <c r="A377" s="37"/>
    </row>
    <row r="378" ht="12.75">
      <c r="A378" s="37"/>
    </row>
    <row r="379" ht="12.75">
      <c r="A379" s="37"/>
    </row>
    <row r="380" ht="12.75">
      <c r="A380" s="4"/>
    </row>
    <row r="381" ht="12.75">
      <c r="A381" s="4"/>
    </row>
    <row r="382" ht="12.75">
      <c r="A382" s="37"/>
    </row>
    <row r="383" ht="12.75">
      <c r="A383" s="37"/>
    </row>
    <row r="384" ht="12.75">
      <c r="A384" s="37"/>
    </row>
    <row r="385" ht="12.75">
      <c r="A385" s="4"/>
    </row>
    <row r="386" ht="12.75">
      <c r="A386" s="4"/>
    </row>
    <row r="387" ht="12.75">
      <c r="A387" s="37"/>
    </row>
    <row r="388" ht="12.75">
      <c r="A388" s="37"/>
    </row>
    <row r="389" ht="12.75">
      <c r="A389" s="37"/>
    </row>
    <row r="390" ht="12.75">
      <c r="A390" s="4"/>
    </row>
    <row r="391" ht="12.75">
      <c r="A391" s="4"/>
    </row>
    <row r="392" ht="12.75">
      <c r="A392" s="37"/>
    </row>
    <row r="393" ht="12.75">
      <c r="A393" s="37"/>
    </row>
    <row r="394" ht="12.75">
      <c r="A394" s="37"/>
    </row>
    <row r="395" ht="12.75">
      <c r="A395" s="4"/>
    </row>
    <row r="396" ht="12.75">
      <c r="A396" s="4"/>
    </row>
    <row r="397" ht="12.75">
      <c r="A397" s="37"/>
    </row>
    <row r="398" ht="12.75">
      <c r="A398" s="37"/>
    </row>
    <row r="399" ht="12.75">
      <c r="A399" s="37"/>
    </row>
    <row r="400" ht="12.75">
      <c r="A400" s="4"/>
    </row>
    <row r="401" ht="12.75">
      <c r="A401" s="4"/>
    </row>
    <row r="402" ht="12.75">
      <c r="A402" s="37"/>
    </row>
    <row r="403" ht="12.75">
      <c r="A403" s="37"/>
    </row>
    <row r="404" ht="12.75">
      <c r="A404" s="37"/>
    </row>
    <row r="405" ht="12.75">
      <c r="A405" s="4"/>
    </row>
    <row r="406" ht="12.75">
      <c r="A406" s="4"/>
    </row>
    <row r="407" ht="12.75">
      <c r="A407" s="37"/>
    </row>
    <row r="408" ht="12.75">
      <c r="A408" s="37"/>
    </row>
    <row r="409" ht="12.75">
      <c r="A409" s="37"/>
    </row>
    <row r="410" ht="12.75">
      <c r="A410" s="4"/>
    </row>
    <row r="411" ht="12.75">
      <c r="A411" s="4"/>
    </row>
    <row r="412" ht="12.75">
      <c r="A412" s="37"/>
    </row>
    <row r="413" ht="12.75">
      <c r="A413" s="37"/>
    </row>
    <row r="414" ht="12.75">
      <c r="A414" s="37"/>
    </row>
    <row r="415" ht="12.75">
      <c r="A415" s="4"/>
    </row>
    <row r="416" ht="12.75">
      <c r="A416" s="4"/>
    </row>
    <row r="417" ht="12.75">
      <c r="A417" s="37"/>
    </row>
    <row r="418" ht="12.75">
      <c r="A418" s="37"/>
    </row>
    <row r="419" ht="12.75">
      <c r="A419" s="37"/>
    </row>
    <row r="420" ht="12.75">
      <c r="A420" s="4"/>
    </row>
    <row r="421" ht="12.75">
      <c r="A421" s="4"/>
    </row>
    <row r="422" ht="12.75">
      <c r="A422" s="37"/>
    </row>
    <row r="423" ht="12.75">
      <c r="A423" s="37"/>
    </row>
    <row r="424" ht="12.75">
      <c r="A424" s="37"/>
    </row>
    <row r="425" ht="12.75">
      <c r="A425" s="4"/>
    </row>
    <row r="426" ht="12.75">
      <c r="A426" s="4"/>
    </row>
    <row r="427" ht="12.75">
      <c r="A427" s="37"/>
    </row>
    <row r="428" ht="12.75">
      <c r="A428" s="37"/>
    </row>
    <row r="429" ht="12.75">
      <c r="A429" s="37"/>
    </row>
    <row r="430" ht="12.75">
      <c r="A430" s="4"/>
    </row>
    <row r="431" ht="12.75">
      <c r="A431" s="4"/>
    </row>
    <row r="432" ht="12.75">
      <c r="A432" s="37"/>
    </row>
    <row r="433" ht="12.75">
      <c r="A433" s="37"/>
    </row>
    <row r="434" ht="12.75">
      <c r="A434" s="37"/>
    </row>
    <row r="435" ht="12.75">
      <c r="A435" s="4"/>
    </row>
    <row r="436" ht="12.75">
      <c r="A436" s="4"/>
    </row>
    <row r="437" ht="12.75">
      <c r="A437" s="37"/>
    </row>
    <row r="438" ht="12.75">
      <c r="A438" s="37"/>
    </row>
    <row r="439" ht="12.75">
      <c r="A439" s="37"/>
    </row>
    <row r="440" ht="12.75">
      <c r="A440" s="4"/>
    </row>
    <row r="441" ht="12.75">
      <c r="A441" s="4"/>
    </row>
    <row r="442" ht="12.75">
      <c r="A442" s="37"/>
    </row>
    <row r="443" ht="12.75">
      <c r="A443" s="37"/>
    </row>
    <row r="444" ht="12.75">
      <c r="A444" s="37"/>
    </row>
    <row r="445" ht="12.75">
      <c r="A445" s="4"/>
    </row>
    <row r="446" ht="12.75">
      <c r="A446" s="4"/>
    </row>
    <row r="447" ht="12.75">
      <c r="A447" s="37"/>
    </row>
    <row r="448" ht="12.75">
      <c r="A448" s="37"/>
    </row>
    <row r="449" ht="12.75">
      <c r="A449" s="37"/>
    </row>
    <row r="450" ht="12.75">
      <c r="A450" s="4"/>
    </row>
    <row r="451" ht="12.75">
      <c r="A451" s="4"/>
    </row>
    <row r="452" ht="12.75">
      <c r="A452" s="37"/>
    </row>
    <row r="453" ht="12.75">
      <c r="A453" s="37"/>
    </row>
    <row r="454" ht="12.75">
      <c r="A454" s="37"/>
    </row>
    <row r="455" ht="12.75">
      <c r="A455" s="4"/>
    </row>
    <row r="456" ht="12.75">
      <c r="A456" s="4"/>
    </row>
    <row r="457" ht="12.75">
      <c r="A457" s="37"/>
    </row>
    <row r="458" ht="12.75">
      <c r="A458" s="37"/>
    </row>
    <row r="459" ht="12.75">
      <c r="A459" s="37"/>
    </row>
    <row r="460" ht="12.75">
      <c r="A460" s="4"/>
    </row>
    <row r="461" ht="12.75">
      <c r="A461" s="4"/>
    </row>
    <row r="462" spans="1:2" ht="12.75">
      <c r="A462" s="37"/>
      <c r="B462" s="13"/>
    </row>
    <row r="463" spans="1:2" ht="12.75">
      <c r="A463" s="37"/>
      <c r="B463" s="13"/>
    </row>
    <row r="464" spans="1:2" ht="12.75">
      <c r="A464" s="37"/>
      <c r="B464" s="13"/>
    </row>
    <row r="465" ht="12.75">
      <c r="A465" s="4"/>
    </row>
    <row r="466" ht="12.75">
      <c r="A466" s="4"/>
    </row>
  </sheetData>
  <printOptions/>
  <pageMargins left="0.49" right="0.36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2" sqref="F2"/>
    </sheetView>
  </sheetViews>
  <sheetFormatPr defaultColWidth="9.140625" defaultRowHeight="12.75"/>
  <cols>
    <col min="1" max="1" width="9.421875" style="0" bestFit="1" customWidth="1"/>
    <col min="2" max="2" width="6.57421875" style="0" customWidth="1"/>
    <col min="3" max="3" width="8.8515625" style="0" bestFit="1" customWidth="1"/>
    <col min="4" max="4" width="7.00390625" style="0" customWidth="1"/>
  </cols>
  <sheetData>
    <row r="1" ht="12.75">
      <c r="A1" s="42" t="s">
        <v>33</v>
      </c>
    </row>
    <row r="2" ht="12.75">
      <c r="A2" t="s">
        <v>34</v>
      </c>
    </row>
    <row r="4" spans="1:6" ht="12.75">
      <c r="A4" s="36" t="s">
        <v>35</v>
      </c>
      <c r="B4" s="36" t="s">
        <v>31</v>
      </c>
      <c r="C4" s="36" t="s">
        <v>36</v>
      </c>
      <c r="D4" s="36" t="s">
        <v>37</v>
      </c>
      <c r="E4" s="36" t="s">
        <v>38</v>
      </c>
      <c r="F4" t="s">
        <v>39</v>
      </c>
    </row>
    <row r="5" spans="1:5" ht="12.75">
      <c r="A5">
        <v>400</v>
      </c>
      <c r="B5">
        <v>13</v>
      </c>
      <c r="C5">
        <f aca="true" t="shared" si="0" ref="C5:C27">5100-A5</f>
        <v>4700</v>
      </c>
      <c r="E5" s="40">
        <f aca="true" t="shared" si="1" ref="E5:E27">0.0323*B5^2-38.481*B5+5191.9</f>
        <v>4697.1057</v>
      </c>
    </row>
    <row r="6" spans="1:6" ht="12.75">
      <c r="A6">
        <v>600</v>
      </c>
      <c r="B6">
        <v>18</v>
      </c>
      <c r="C6">
        <f t="shared" si="0"/>
        <v>4500</v>
      </c>
      <c r="D6" s="43">
        <f aca="true" t="shared" si="2" ref="D6:D27">200/(B6-B5)</f>
        <v>40</v>
      </c>
      <c r="E6" s="40">
        <f t="shared" si="1"/>
        <v>4509.7072</v>
      </c>
      <c r="F6" s="43">
        <f aca="true" t="shared" si="3" ref="F6:F27">(E5-E6)/(B6-B5)</f>
        <v>37.47970000000005</v>
      </c>
    </row>
    <row r="7" spans="1:6" ht="12.75">
      <c r="A7">
        <v>800</v>
      </c>
      <c r="B7">
        <v>24</v>
      </c>
      <c r="C7">
        <f t="shared" si="0"/>
        <v>4300</v>
      </c>
      <c r="D7" s="43">
        <f t="shared" si="2"/>
        <v>33.333333333333336</v>
      </c>
      <c r="E7" s="40">
        <f t="shared" si="1"/>
        <v>4286.9608</v>
      </c>
      <c r="F7" s="43">
        <f t="shared" si="3"/>
        <v>37.1244</v>
      </c>
    </row>
    <row r="8" spans="1:6" ht="12.75">
      <c r="A8">
        <v>1000</v>
      </c>
      <c r="B8">
        <v>29</v>
      </c>
      <c r="C8">
        <f t="shared" si="0"/>
        <v>4100</v>
      </c>
      <c r="D8" s="43">
        <f t="shared" si="2"/>
        <v>40</v>
      </c>
      <c r="E8" s="40">
        <f t="shared" si="1"/>
        <v>4103.1152999999995</v>
      </c>
      <c r="F8" s="43">
        <f t="shared" si="3"/>
        <v>36.76910000000007</v>
      </c>
    </row>
    <row r="9" spans="1:6" ht="12.75">
      <c r="A9">
        <v>1200</v>
      </c>
      <c r="B9">
        <v>35</v>
      </c>
      <c r="C9">
        <f t="shared" si="0"/>
        <v>3900</v>
      </c>
      <c r="D9" s="43">
        <f t="shared" si="2"/>
        <v>33.333333333333336</v>
      </c>
      <c r="E9" s="40">
        <f t="shared" si="1"/>
        <v>3884.6324999999997</v>
      </c>
      <c r="F9" s="43">
        <f t="shared" si="3"/>
        <v>36.41379999999996</v>
      </c>
    </row>
    <row r="10" spans="1:6" ht="12.75">
      <c r="A10">
        <v>1400</v>
      </c>
      <c r="B10">
        <v>40</v>
      </c>
      <c r="C10">
        <f t="shared" si="0"/>
        <v>3700</v>
      </c>
      <c r="D10" s="43">
        <f t="shared" si="2"/>
        <v>40</v>
      </c>
      <c r="E10" s="40">
        <f t="shared" si="1"/>
        <v>3704.3399999999997</v>
      </c>
      <c r="F10" s="43">
        <f t="shared" si="3"/>
        <v>36.0585</v>
      </c>
    </row>
    <row r="11" spans="1:6" ht="12.75">
      <c r="A11">
        <v>1600</v>
      </c>
      <c r="B11">
        <v>45</v>
      </c>
      <c r="C11">
        <f t="shared" si="0"/>
        <v>3500</v>
      </c>
      <c r="D11" s="43">
        <f t="shared" si="2"/>
        <v>40</v>
      </c>
      <c r="E11" s="40">
        <f t="shared" si="1"/>
        <v>3525.6624999999995</v>
      </c>
      <c r="F11" s="43">
        <f t="shared" si="3"/>
        <v>35.735500000000044</v>
      </c>
    </row>
    <row r="12" spans="1:6" ht="12.75">
      <c r="A12">
        <v>1800</v>
      </c>
      <c r="B12">
        <v>51</v>
      </c>
      <c r="C12">
        <f t="shared" si="0"/>
        <v>3300</v>
      </c>
      <c r="D12" s="43">
        <f t="shared" si="2"/>
        <v>33.333333333333336</v>
      </c>
      <c r="E12" s="40">
        <f t="shared" si="1"/>
        <v>3313.3812999999996</v>
      </c>
      <c r="F12" s="43">
        <f t="shared" si="3"/>
        <v>35.38019999999998</v>
      </c>
    </row>
    <row r="13" spans="1:6" ht="12.75">
      <c r="A13">
        <v>2000</v>
      </c>
      <c r="B13">
        <v>57</v>
      </c>
      <c r="C13">
        <f t="shared" si="0"/>
        <v>3100</v>
      </c>
      <c r="D13" s="43">
        <f t="shared" si="2"/>
        <v>33.333333333333336</v>
      </c>
      <c r="E13" s="40">
        <f t="shared" si="1"/>
        <v>3103.4257</v>
      </c>
      <c r="F13" s="43">
        <f t="shared" si="3"/>
        <v>34.99259999999996</v>
      </c>
    </row>
    <row r="14" spans="1:6" ht="12.75">
      <c r="A14">
        <v>2200</v>
      </c>
      <c r="B14">
        <v>63</v>
      </c>
      <c r="C14">
        <f t="shared" si="0"/>
        <v>2900</v>
      </c>
      <c r="D14" s="43">
        <f t="shared" si="2"/>
        <v>33.333333333333336</v>
      </c>
      <c r="E14" s="40">
        <f t="shared" si="1"/>
        <v>2895.7956999999997</v>
      </c>
      <c r="F14" s="43">
        <f t="shared" si="3"/>
        <v>34.60500000000002</v>
      </c>
    </row>
    <row r="15" spans="1:6" ht="12.75">
      <c r="A15">
        <v>2400</v>
      </c>
      <c r="B15">
        <v>69</v>
      </c>
      <c r="C15">
        <f t="shared" si="0"/>
        <v>2700</v>
      </c>
      <c r="D15" s="43">
        <f t="shared" si="2"/>
        <v>33.333333333333336</v>
      </c>
      <c r="E15" s="40">
        <f t="shared" si="1"/>
        <v>2690.4912999999992</v>
      </c>
      <c r="F15" s="43">
        <f t="shared" si="3"/>
        <v>34.217400000000076</v>
      </c>
    </row>
    <row r="16" spans="1:6" ht="12.75">
      <c r="A16">
        <v>2600</v>
      </c>
      <c r="B16">
        <v>75</v>
      </c>
      <c r="C16">
        <f t="shared" si="0"/>
        <v>2500</v>
      </c>
      <c r="D16" s="43">
        <f t="shared" si="2"/>
        <v>33.333333333333336</v>
      </c>
      <c r="E16" s="40">
        <f t="shared" si="1"/>
        <v>2487.5124999999994</v>
      </c>
      <c r="F16" s="43">
        <f t="shared" si="3"/>
        <v>33.82979999999998</v>
      </c>
    </row>
    <row r="17" spans="1:6" ht="12.75">
      <c r="A17">
        <v>2800</v>
      </c>
      <c r="B17">
        <v>81</v>
      </c>
      <c r="C17">
        <f t="shared" si="0"/>
        <v>2300</v>
      </c>
      <c r="D17" s="43">
        <f t="shared" si="2"/>
        <v>33.333333333333336</v>
      </c>
      <c r="E17" s="40">
        <f t="shared" si="1"/>
        <v>2286.8592999999996</v>
      </c>
      <c r="F17" s="43">
        <f t="shared" si="3"/>
        <v>33.44219999999996</v>
      </c>
    </row>
    <row r="18" spans="1:6" ht="12.75">
      <c r="A18">
        <v>3000</v>
      </c>
      <c r="B18">
        <v>87</v>
      </c>
      <c r="C18">
        <f t="shared" si="0"/>
        <v>2100</v>
      </c>
      <c r="D18" s="43">
        <f t="shared" si="2"/>
        <v>33.333333333333336</v>
      </c>
      <c r="E18" s="40">
        <f t="shared" si="1"/>
        <v>2088.5316999999995</v>
      </c>
      <c r="F18" s="43">
        <f t="shared" si="3"/>
        <v>33.054600000000015</v>
      </c>
    </row>
    <row r="19" spans="1:6" ht="12.75">
      <c r="A19">
        <v>3200</v>
      </c>
      <c r="B19">
        <v>93</v>
      </c>
      <c r="C19">
        <f t="shared" si="0"/>
        <v>1900</v>
      </c>
      <c r="D19" s="43">
        <f t="shared" si="2"/>
        <v>33.333333333333336</v>
      </c>
      <c r="E19" s="40">
        <f t="shared" si="1"/>
        <v>1892.5296999999996</v>
      </c>
      <c r="F19" s="43">
        <f t="shared" si="3"/>
        <v>32.666999999999994</v>
      </c>
    </row>
    <row r="20" spans="1:6" ht="12.75">
      <c r="A20">
        <v>3400</v>
      </c>
      <c r="B20">
        <v>99</v>
      </c>
      <c r="C20">
        <f t="shared" si="0"/>
        <v>1700</v>
      </c>
      <c r="D20" s="43">
        <f t="shared" si="2"/>
        <v>33.333333333333336</v>
      </c>
      <c r="E20" s="40">
        <f t="shared" si="1"/>
        <v>1698.8532999999998</v>
      </c>
      <c r="F20" s="43">
        <f t="shared" si="3"/>
        <v>32.279399999999974</v>
      </c>
    </row>
    <row r="21" spans="1:6" ht="12.75">
      <c r="A21">
        <v>3600</v>
      </c>
      <c r="B21">
        <v>105</v>
      </c>
      <c r="C21">
        <f t="shared" si="0"/>
        <v>1500</v>
      </c>
      <c r="D21" s="43">
        <f t="shared" si="2"/>
        <v>33.333333333333336</v>
      </c>
      <c r="E21" s="40">
        <f t="shared" si="1"/>
        <v>1507.5024999999996</v>
      </c>
      <c r="F21" s="43">
        <f t="shared" si="3"/>
        <v>31.89180000000003</v>
      </c>
    </row>
    <row r="22" spans="1:6" ht="12.75">
      <c r="A22">
        <v>3800</v>
      </c>
      <c r="B22">
        <v>111</v>
      </c>
      <c r="C22">
        <f t="shared" si="0"/>
        <v>1300</v>
      </c>
      <c r="D22" s="43">
        <f t="shared" si="2"/>
        <v>33.333333333333336</v>
      </c>
      <c r="E22" s="40">
        <f t="shared" si="1"/>
        <v>1318.477299999999</v>
      </c>
      <c r="F22" s="43">
        <f t="shared" si="3"/>
        <v>31.504200000000083</v>
      </c>
    </row>
    <row r="23" spans="1:6" ht="12.75">
      <c r="A23">
        <v>4000</v>
      </c>
      <c r="B23">
        <v>117</v>
      </c>
      <c r="C23">
        <f t="shared" si="0"/>
        <v>1100</v>
      </c>
      <c r="D23" s="43">
        <f t="shared" si="2"/>
        <v>33.333333333333336</v>
      </c>
      <c r="E23" s="40">
        <f t="shared" si="1"/>
        <v>1131.7776999999996</v>
      </c>
      <c r="F23" s="43">
        <f t="shared" si="3"/>
        <v>31.11659999999991</v>
      </c>
    </row>
    <row r="24" spans="1:6" ht="12.75">
      <c r="A24">
        <v>4200</v>
      </c>
      <c r="B24">
        <v>125</v>
      </c>
      <c r="C24">
        <f t="shared" si="0"/>
        <v>900</v>
      </c>
      <c r="D24" s="43">
        <f t="shared" si="2"/>
        <v>25</v>
      </c>
      <c r="E24" s="40">
        <f t="shared" si="1"/>
        <v>886.4624999999996</v>
      </c>
      <c r="F24" s="43">
        <f t="shared" si="3"/>
        <v>30.6644</v>
      </c>
    </row>
    <row r="25" spans="1:6" ht="12.75">
      <c r="A25">
        <v>4400</v>
      </c>
      <c r="B25">
        <v>131</v>
      </c>
      <c r="C25">
        <f t="shared" si="0"/>
        <v>700</v>
      </c>
      <c r="D25" s="43">
        <f t="shared" si="2"/>
        <v>33.333333333333336</v>
      </c>
      <c r="E25" s="40">
        <f t="shared" si="1"/>
        <v>705.1892999999991</v>
      </c>
      <c r="F25" s="43">
        <f t="shared" si="3"/>
        <v>30.21220000000009</v>
      </c>
    </row>
    <row r="26" spans="1:6" ht="12.75">
      <c r="A26">
        <v>4600</v>
      </c>
      <c r="B26">
        <v>138</v>
      </c>
      <c r="C26">
        <f t="shared" si="0"/>
        <v>500</v>
      </c>
      <c r="D26" s="43">
        <f t="shared" si="2"/>
        <v>28.571428571428573</v>
      </c>
      <c r="E26" s="40">
        <f t="shared" si="1"/>
        <v>496.6431999999986</v>
      </c>
      <c r="F26" s="43">
        <f t="shared" si="3"/>
        <v>29.79230000000007</v>
      </c>
    </row>
    <row r="27" spans="1:6" ht="12.75">
      <c r="A27">
        <v>4800</v>
      </c>
      <c r="B27">
        <v>145</v>
      </c>
      <c r="C27">
        <f t="shared" si="0"/>
        <v>300</v>
      </c>
      <c r="D27" s="43">
        <f t="shared" si="2"/>
        <v>28.571428571428573</v>
      </c>
      <c r="E27" s="40">
        <f t="shared" si="1"/>
        <v>291.2624999999998</v>
      </c>
      <c r="F27" s="43">
        <f t="shared" si="3"/>
        <v>29.34009999999983</v>
      </c>
    </row>
  </sheetData>
  <printOptions/>
  <pageMargins left="0.75" right="0.6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52"/>
  <sheetViews>
    <sheetView workbookViewId="0" topLeftCell="A2">
      <selection activeCell="F51" sqref="F51"/>
    </sheetView>
  </sheetViews>
  <sheetFormatPr defaultColWidth="9.140625" defaultRowHeight="12.75"/>
  <sheetData>
    <row r="2" spans="1:2" ht="12.75">
      <c r="A2" s="36" t="s">
        <v>31</v>
      </c>
      <c r="B2" s="36" t="s">
        <v>32</v>
      </c>
    </row>
    <row r="3" spans="1:5" ht="12.75">
      <c r="A3">
        <v>1</v>
      </c>
      <c r="B3" s="40">
        <f aca="true" t="shared" si="0" ref="B3:B34">0.0323*A3^2-38.481*A3+5191.9</f>
        <v>5153.4513</v>
      </c>
      <c r="E3" s="43"/>
    </row>
    <row r="4" spans="1:2" ht="12.75">
      <c r="A4">
        <v>2</v>
      </c>
      <c r="B4" s="40">
        <f t="shared" si="0"/>
        <v>5115.0671999999995</v>
      </c>
    </row>
    <row r="5" spans="1:2" ht="12.75">
      <c r="A5">
        <v>3</v>
      </c>
      <c r="B5" s="40">
        <f t="shared" si="0"/>
        <v>5076.7477</v>
      </c>
    </row>
    <row r="6" spans="1:2" ht="12.75">
      <c r="A6">
        <v>4</v>
      </c>
      <c r="B6" s="40">
        <f t="shared" si="0"/>
        <v>5038.4928</v>
      </c>
    </row>
    <row r="7" spans="1:2" ht="12.75">
      <c r="A7">
        <v>5</v>
      </c>
      <c r="B7" s="40">
        <f t="shared" si="0"/>
        <v>5000.3025</v>
      </c>
    </row>
    <row r="8" spans="1:2" ht="12.75">
      <c r="A8">
        <v>6</v>
      </c>
      <c r="B8" s="40">
        <f t="shared" si="0"/>
        <v>4962.176799999999</v>
      </c>
    </row>
    <row r="9" spans="1:2" ht="12.75">
      <c r="A9">
        <v>7</v>
      </c>
      <c r="B9" s="40">
        <f t="shared" si="0"/>
        <v>4924.115699999999</v>
      </c>
    </row>
    <row r="10" spans="1:2" ht="12.75">
      <c r="A10">
        <v>8</v>
      </c>
      <c r="B10" s="40">
        <f t="shared" si="0"/>
        <v>4886.119199999999</v>
      </c>
    </row>
    <row r="11" spans="1:2" ht="12.75">
      <c r="A11">
        <v>9</v>
      </c>
      <c r="B11" s="40">
        <f t="shared" si="0"/>
        <v>4848.1873</v>
      </c>
    </row>
    <row r="12" spans="1:2" ht="12.75">
      <c r="A12">
        <v>10</v>
      </c>
      <c r="B12" s="40">
        <f t="shared" si="0"/>
        <v>4810.32</v>
      </c>
    </row>
    <row r="13" spans="1:2" ht="12.75">
      <c r="A13">
        <v>11</v>
      </c>
      <c r="B13" s="40">
        <f t="shared" si="0"/>
        <v>4772.5172999999995</v>
      </c>
    </row>
    <row r="14" spans="1:2" ht="12.75">
      <c r="A14">
        <v>12</v>
      </c>
      <c r="B14" s="40">
        <f t="shared" si="0"/>
        <v>4734.7792</v>
      </c>
    </row>
    <row r="15" spans="1:2" ht="12.75">
      <c r="A15">
        <v>13</v>
      </c>
      <c r="B15" s="40">
        <f t="shared" si="0"/>
        <v>4697.1057</v>
      </c>
    </row>
    <row r="16" spans="1:2" ht="12.75">
      <c r="A16">
        <v>14</v>
      </c>
      <c r="B16" s="40">
        <f t="shared" si="0"/>
        <v>4659.4968</v>
      </c>
    </row>
    <row r="17" spans="1:2" ht="12.75">
      <c r="A17">
        <v>15</v>
      </c>
      <c r="B17" s="40">
        <f t="shared" si="0"/>
        <v>4621.952499999999</v>
      </c>
    </row>
    <row r="18" spans="1:2" ht="12.75">
      <c r="A18">
        <v>16</v>
      </c>
      <c r="B18" s="40">
        <f t="shared" si="0"/>
        <v>4584.4728</v>
      </c>
    </row>
    <row r="19" spans="1:2" ht="12.75">
      <c r="A19">
        <v>17</v>
      </c>
      <c r="B19" s="40">
        <f t="shared" si="0"/>
        <v>4547.057699999999</v>
      </c>
    </row>
    <row r="20" spans="1:2" ht="12.75">
      <c r="A20">
        <v>18</v>
      </c>
      <c r="B20" s="40">
        <f t="shared" si="0"/>
        <v>4509.7072</v>
      </c>
    </row>
    <row r="21" spans="1:2" ht="12.75">
      <c r="A21">
        <v>19</v>
      </c>
      <c r="B21" s="40">
        <f t="shared" si="0"/>
        <v>4472.4213</v>
      </c>
    </row>
    <row r="22" spans="1:2" ht="12.75">
      <c r="A22">
        <v>20</v>
      </c>
      <c r="B22" s="40">
        <f t="shared" si="0"/>
        <v>4435.2</v>
      </c>
    </row>
    <row r="23" spans="1:2" ht="12.75">
      <c r="A23">
        <v>21</v>
      </c>
      <c r="B23" s="40">
        <f t="shared" si="0"/>
        <v>4398.043299999999</v>
      </c>
    </row>
    <row r="24" spans="1:2" ht="12.75">
      <c r="A24">
        <v>22</v>
      </c>
      <c r="B24" s="40">
        <f t="shared" si="0"/>
        <v>4360.9511999999995</v>
      </c>
    </row>
    <row r="25" spans="1:2" ht="12.75">
      <c r="A25">
        <v>23</v>
      </c>
      <c r="B25" s="40">
        <f t="shared" si="0"/>
        <v>4323.923699999999</v>
      </c>
    </row>
    <row r="26" spans="1:2" ht="12.75">
      <c r="A26">
        <v>24</v>
      </c>
      <c r="B26" s="40">
        <f t="shared" si="0"/>
        <v>4286.9608</v>
      </c>
    </row>
    <row r="27" spans="1:2" ht="12.75">
      <c r="A27">
        <v>25</v>
      </c>
      <c r="B27" s="40">
        <f t="shared" si="0"/>
        <v>4250.0625</v>
      </c>
    </row>
    <row r="28" spans="1:2" ht="12.75">
      <c r="A28">
        <v>26</v>
      </c>
      <c r="B28" s="40">
        <f t="shared" si="0"/>
        <v>4213.2288</v>
      </c>
    </row>
    <row r="29" spans="1:2" ht="12.75">
      <c r="A29">
        <v>27</v>
      </c>
      <c r="B29" s="40">
        <f t="shared" si="0"/>
        <v>4176.459699999999</v>
      </c>
    </row>
    <row r="30" spans="1:2" ht="12.75">
      <c r="A30">
        <v>28</v>
      </c>
      <c r="B30" s="40">
        <f t="shared" si="0"/>
        <v>4139.7552</v>
      </c>
    </row>
    <row r="31" spans="1:2" ht="12.75">
      <c r="A31">
        <v>29</v>
      </c>
      <c r="B31" s="40">
        <f t="shared" si="0"/>
        <v>4103.1152999999995</v>
      </c>
    </row>
    <row r="32" spans="1:2" ht="12.75">
      <c r="A32">
        <v>30</v>
      </c>
      <c r="B32" s="40">
        <f t="shared" si="0"/>
        <v>4066.5399999999995</v>
      </c>
    </row>
    <row r="33" spans="1:2" ht="12.75">
      <c r="A33">
        <v>31</v>
      </c>
      <c r="B33" s="40">
        <f t="shared" si="0"/>
        <v>4030.0292999999997</v>
      </c>
    </row>
    <row r="34" spans="1:2" ht="12.75">
      <c r="A34">
        <v>32</v>
      </c>
      <c r="B34" s="40">
        <f t="shared" si="0"/>
        <v>3993.5831999999996</v>
      </c>
    </row>
    <row r="35" spans="1:2" ht="12.75">
      <c r="A35">
        <v>33</v>
      </c>
      <c r="B35" s="40">
        <f aca="true" t="shared" si="1" ref="B35:B66">0.0323*A35^2-38.481*A35+5191.9</f>
        <v>3957.2016999999996</v>
      </c>
    </row>
    <row r="36" spans="1:2" ht="12.75">
      <c r="A36">
        <v>34</v>
      </c>
      <c r="B36" s="40">
        <f t="shared" si="1"/>
        <v>3920.8848</v>
      </c>
    </row>
    <row r="37" spans="1:2" ht="12.75">
      <c r="A37">
        <v>35</v>
      </c>
      <c r="B37" s="40">
        <f t="shared" si="1"/>
        <v>3884.6324999999997</v>
      </c>
    </row>
    <row r="38" spans="1:2" ht="12.75">
      <c r="A38">
        <v>36</v>
      </c>
      <c r="B38" s="40">
        <f t="shared" si="1"/>
        <v>3848.4447999999993</v>
      </c>
    </row>
    <row r="39" spans="1:2" ht="12.75">
      <c r="A39">
        <v>37</v>
      </c>
      <c r="B39" s="40">
        <f t="shared" si="1"/>
        <v>3812.3216999999995</v>
      </c>
    </row>
    <row r="40" spans="1:2" ht="12.75">
      <c r="A40">
        <v>38</v>
      </c>
      <c r="B40" s="40">
        <f t="shared" si="1"/>
        <v>3776.2631999999994</v>
      </c>
    </row>
    <row r="41" spans="1:2" ht="12.75">
      <c r="A41">
        <v>39</v>
      </c>
      <c r="B41" s="40">
        <f t="shared" si="1"/>
        <v>3740.2693</v>
      </c>
    </row>
    <row r="42" spans="1:2" ht="12.75">
      <c r="A42">
        <v>40</v>
      </c>
      <c r="B42" s="40">
        <f t="shared" si="1"/>
        <v>3704.3399999999997</v>
      </c>
    </row>
    <row r="43" spans="1:2" ht="12.75">
      <c r="A43">
        <v>41</v>
      </c>
      <c r="B43" s="40">
        <f t="shared" si="1"/>
        <v>3668.4752999999996</v>
      </c>
    </row>
    <row r="44" spans="1:2" ht="12.75">
      <c r="A44">
        <v>42</v>
      </c>
      <c r="B44" s="40">
        <f t="shared" si="1"/>
        <v>3632.6751999999997</v>
      </c>
    </row>
    <row r="45" spans="1:2" ht="12.75">
      <c r="A45">
        <v>43</v>
      </c>
      <c r="B45" s="40">
        <f t="shared" si="1"/>
        <v>3596.9397</v>
      </c>
    </row>
    <row r="46" spans="1:2" ht="12.75">
      <c r="A46">
        <v>44</v>
      </c>
      <c r="B46" s="40">
        <f t="shared" si="1"/>
        <v>3561.2688</v>
      </c>
    </row>
    <row r="47" spans="1:2" ht="12.75">
      <c r="A47">
        <v>45</v>
      </c>
      <c r="B47" s="40">
        <f t="shared" si="1"/>
        <v>3525.6624999999995</v>
      </c>
    </row>
    <row r="48" spans="1:2" ht="12.75">
      <c r="A48">
        <v>46</v>
      </c>
      <c r="B48" s="40">
        <f t="shared" si="1"/>
        <v>3490.1207999999997</v>
      </c>
    </row>
    <row r="49" spans="1:2" ht="12.75">
      <c r="A49">
        <v>47</v>
      </c>
      <c r="B49" s="40">
        <f t="shared" si="1"/>
        <v>3454.6436999999996</v>
      </c>
    </row>
    <row r="50" spans="1:2" ht="12.75">
      <c r="A50">
        <v>48</v>
      </c>
      <c r="B50" s="40">
        <f t="shared" si="1"/>
        <v>3419.2311999999993</v>
      </c>
    </row>
    <row r="51" spans="1:2" ht="12.75">
      <c r="A51">
        <v>49</v>
      </c>
      <c r="B51" s="40">
        <f t="shared" si="1"/>
        <v>3383.8832999999995</v>
      </c>
    </row>
    <row r="52" spans="1:2" ht="12.75">
      <c r="A52">
        <v>50</v>
      </c>
      <c r="B52" s="40">
        <f t="shared" si="1"/>
        <v>3348.5999999999995</v>
      </c>
    </row>
    <row r="53" spans="1:2" ht="12.75">
      <c r="A53">
        <v>51</v>
      </c>
      <c r="B53" s="40">
        <f t="shared" si="1"/>
        <v>3313.3812999999996</v>
      </c>
    </row>
    <row r="54" spans="1:2" ht="12.75">
      <c r="A54">
        <v>52</v>
      </c>
      <c r="B54" s="40">
        <f t="shared" si="1"/>
        <v>3278.2271999999994</v>
      </c>
    </row>
    <row r="55" spans="1:2" ht="12.75">
      <c r="A55">
        <v>53</v>
      </c>
      <c r="B55" s="40">
        <f t="shared" si="1"/>
        <v>3243.1376999999993</v>
      </c>
    </row>
    <row r="56" spans="1:2" ht="12.75">
      <c r="A56">
        <v>54</v>
      </c>
      <c r="B56" s="40">
        <f t="shared" si="1"/>
        <v>3208.1127999999994</v>
      </c>
    </row>
    <row r="57" spans="1:2" ht="12.75">
      <c r="A57">
        <v>55</v>
      </c>
      <c r="B57" s="40">
        <f t="shared" si="1"/>
        <v>3173.1524999999997</v>
      </c>
    </row>
    <row r="58" spans="1:2" ht="12.75">
      <c r="A58">
        <v>56</v>
      </c>
      <c r="B58" s="40">
        <f t="shared" si="1"/>
        <v>3138.2567999999997</v>
      </c>
    </row>
    <row r="59" spans="1:2" ht="12.75">
      <c r="A59">
        <v>57</v>
      </c>
      <c r="B59" s="40">
        <f t="shared" si="1"/>
        <v>3103.4257</v>
      </c>
    </row>
    <row r="60" spans="1:2" ht="12.75">
      <c r="A60">
        <v>58</v>
      </c>
      <c r="B60" s="40">
        <f t="shared" si="1"/>
        <v>3068.6591999999996</v>
      </c>
    </row>
    <row r="61" spans="1:2" ht="12.75">
      <c r="A61">
        <v>59</v>
      </c>
      <c r="B61" s="40">
        <f t="shared" si="1"/>
        <v>3033.9572999999996</v>
      </c>
    </row>
    <row r="62" spans="1:2" ht="12.75">
      <c r="A62">
        <v>60</v>
      </c>
      <c r="B62" s="40">
        <f t="shared" si="1"/>
        <v>2999.3199999999997</v>
      </c>
    </row>
    <row r="63" spans="1:2" ht="12.75">
      <c r="A63">
        <v>61</v>
      </c>
      <c r="B63" s="40">
        <f t="shared" si="1"/>
        <v>2964.7472999999995</v>
      </c>
    </row>
    <row r="64" spans="1:2" ht="12.75">
      <c r="A64">
        <v>62</v>
      </c>
      <c r="B64" s="40">
        <f t="shared" si="1"/>
        <v>2930.2391999999995</v>
      </c>
    </row>
    <row r="65" spans="1:2" ht="12.75">
      <c r="A65">
        <v>63</v>
      </c>
      <c r="B65" s="40">
        <f t="shared" si="1"/>
        <v>2895.7956999999997</v>
      </c>
    </row>
    <row r="66" spans="1:2" ht="12.75">
      <c r="A66">
        <v>64</v>
      </c>
      <c r="B66" s="40">
        <f t="shared" si="1"/>
        <v>2861.4167999999995</v>
      </c>
    </row>
    <row r="67" spans="1:2" ht="12.75">
      <c r="A67">
        <v>65</v>
      </c>
      <c r="B67" s="40">
        <f aca="true" t="shared" si="2" ref="B67:B98">0.0323*A67^2-38.481*A67+5191.9</f>
        <v>2827.1024999999995</v>
      </c>
    </row>
    <row r="68" spans="1:2" ht="12.75">
      <c r="A68">
        <v>66</v>
      </c>
      <c r="B68" s="40">
        <f t="shared" si="2"/>
        <v>2792.8527999999997</v>
      </c>
    </row>
    <row r="69" spans="1:2" ht="12.75">
      <c r="A69">
        <v>67</v>
      </c>
      <c r="B69" s="40">
        <f t="shared" si="2"/>
        <v>2758.6676999999995</v>
      </c>
    </row>
    <row r="70" spans="1:2" ht="12.75">
      <c r="A70">
        <v>68</v>
      </c>
      <c r="B70" s="40">
        <f t="shared" si="2"/>
        <v>2724.5471999999995</v>
      </c>
    </row>
    <row r="71" spans="1:2" ht="12.75">
      <c r="A71">
        <v>69</v>
      </c>
      <c r="B71" s="40">
        <f t="shared" si="2"/>
        <v>2690.4912999999992</v>
      </c>
    </row>
    <row r="72" spans="1:2" ht="12.75">
      <c r="A72">
        <v>70</v>
      </c>
      <c r="B72" s="40">
        <f t="shared" si="2"/>
        <v>2656.4999999999995</v>
      </c>
    </row>
    <row r="73" spans="1:2" ht="12.75">
      <c r="A73">
        <v>71</v>
      </c>
      <c r="B73" s="40">
        <f t="shared" si="2"/>
        <v>2622.5732999999996</v>
      </c>
    </row>
    <row r="74" spans="1:2" ht="12.75">
      <c r="A74">
        <v>72</v>
      </c>
      <c r="B74" s="40">
        <f t="shared" si="2"/>
        <v>2588.7111999999997</v>
      </c>
    </row>
    <row r="75" spans="1:2" ht="12.75">
      <c r="A75">
        <v>73</v>
      </c>
      <c r="B75" s="40">
        <f t="shared" si="2"/>
        <v>2554.913699999999</v>
      </c>
    </row>
    <row r="76" spans="1:2" ht="12.75">
      <c r="A76">
        <v>74</v>
      </c>
      <c r="B76" s="40">
        <f t="shared" si="2"/>
        <v>2521.1807999999996</v>
      </c>
    </row>
    <row r="77" spans="1:2" ht="12.75">
      <c r="A77">
        <v>75</v>
      </c>
      <c r="B77" s="40">
        <f t="shared" si="2"/>
        <v>2487.5124999999994</v>
      </c>
    </row>
    <row r="78" spans="1:2" ht="12.75">
      <c r="A78">
        <v>76</v>
      </c>
      <c r="B78" s="40">
        <f t="shared" si="2"/>
        <v>2453.9087999999997</v>
      </c>
    </row>
    <row r="79" spans="1:2" ht="12.75">
      <c r="A79">
        <v>77</v>
      </c>
      <c r="B79" s="40">
        <f t="shared" si="2"/>
        <v>2420.3696999999993</v>
      </c>
    </row>
    <row r="80" spans="1:2" ht="12.75">
      <c r="A80">
        <v>78</v>
      </c>
      <c r="B80" s="40">
        <f t="shared" si="2"/>
        <v>2386.8951999999995</v>
      </c>
    </row>
    <row r="81" spans="1:2" ht="12.75">
      <c r="A81">
        <v>79</v>
      </c>
      <c r="B81" s="40">
        <f t="shared" si="2"/>
        <v>2353.4852999999994</v>
      </c>
    </row>
    <row r="82" spans="1:2" ht="12.75">
      <c r="A82">
        <v>80</v>
      </c>
      <c r="B82" s="40">
        <f t="shared" si="2"/>
        <v>2320.1399999999994</v>
      </c>
    </row>
    <row r="83" spans="1:2" ht="12.75">
      <c r="A83">
        <v>81</v>
      </c>
      <c r="B83" s="40">
        <f t="shared" si="2"/>
        <v>2286.8592999999996</v>
      </c>
    </row>
    <row r="84" spans="1:2" ht="12.75">
      <c r="A84">
        <v>82</v>
      </c>
      <c r="B84" s="40">
        <f t="shared" si="2"/>
        <v>2253.6431999999995</v>
      </c>
    </row>
    <row r="85" spans="1:2" ht="12.75">
      <c r="A85">
        <v>83</v>
      </c>
      <c r="B85" s="40">
        <f t="shared" si="2"/>
        <v>2220.4916999999996</v>
      </c>
    </row>
    <row r="86" spans="1:2" ht="12.75">
      <c r="A86">
        <v>84</v>
      </c>
      <c r="B86" s="40">
        <f t="shared" si="2"/>
        <v>2187.4048</v>
      </c>
    </row>
    <row r="87" spans="1:2" ht="12.75">
      <c r="A87">
        <v>85</v>
      </c>
      <c r="B87" s="40">
        <f t="shared" si="2"/>
        <v>2154.3824999999993</v>
      </c>
    </row>
    <row r="88" spans="1:2" ht="12.75">
      <c r="A88">
        <v>86</v>
      </c>
      <c r="B88" s="40">
        <f t="shared" si="2"/>
        <v>2121.4248</v>
      </c>
    </row>
    <row r="89" spans="1:2" ht="12.75">
      <c r="A89">
        <v>87</v>
      </c>
      <c r="B89" s="40">
        <f t="shared" si="2"/>
        <v>2088.5316999999995</v>
      </c>
    </row>
    <row r="90" spans="1:2" ht="12.75">
      <c r="A90">
        <v>88</v>
      </c>
      <c r="B90" s="40">
        <f t="shared" si="2"/>
        <v>2055.7031999999995</v>
      </c>
    </row>
    <row r="91" spans="1:2" ht="12.75">
      <c r="A91">
        <v>89</v>
      </c>
      <c r="B91" s="40">
        <f t="shared" si="2"/>
        <v>2022.9392999999995</v>
      </c>
    </row>
    <row r="92" spans="1:2" ht="12.75">
      <c r="A92">
        <v>90</v>
      </c>
      <c r="B92" s="40">
        <f t="shared" si="2"/>
        <v>1990.2399999999998</v>
      </c>
    </row>
    <row r="93" spans="1:2" ht="12.75">
      <c r="A93">
        <v>91</v>
      </c>
      <c r="B93" s="40">
        <f t="shared" si="2"/>
        <v>1957.6052999999993</v>
      </c>
    </row>
    <row r="94" spans="1:2" ht="12.75">
      <c r="A94">
        <v>92</v>
      </c>
      <c r="B94" s="40">
        <f t="shared" si="2"/>
        <v>1925.0351999999998</v>
      </c>
    </row>
    <row r="95" spans="1:2" ht="12.75">
      <c r="A95">
        <v>93</v>
      </c>
      <c r="B95" s="40">
        <f t="shared" si="2"/>
        <v>1892.5296999999996</v>
      </c>
    </row>
    <row r="96" spans="1:2" ht="12.75">
      <c r="A96">
        <v>94</v>
      </c>
      <c r="B96" s="40">
        <f t="shared" si="2"/>
        <v>1860.0887999999995</v>
      </c>
    </row>
    <row r="97" spans="1:2" ht="12.75">
      <c r="A97">
        <v>95</v>
      </c>
      <c r="B97" s="40">
        <f t="shared" si="2"/>
        <v>1827.7124999999996</v>
      </c>
    </row>
    <row r="98" spans="1:2" ht="12.75">
      <c r="A98">
        <v>96</v>
      </c>
      <c r="B98" s="40">
        <f t="shared" si="2"/>
        <v>1795.4007999999994</v>
      </c>
    </row>
    <row r="99" spans="1:2" ht="12.75">
      <c r="A99">
        <v>97</v>
      </c>
      <c r="B99" s="40">
        <f aca="true" t="shared" si="3" ref="B99:B130">0.0323*A99^2-38.481*A99+5191.9</f>
        <v>1763.1536999999994</v>
      </c>
    </row>
    <row r="100" spans="1:2" ht="12.75">
      <c r="A100">
        <v>98</v>
      </c>
      <c r="B100" s="40">
        <f t="shared" si="3"/>
        <v>1730.971199999999</v>
      </c>
    </row>
    <row r="101" spans="1:2" ht="12.75">
      <c r="A101">
        <v>99</v>
      </c>
      <c r="B101" s="40">
        <f t="shared" si="3"/>
        <v>1698.8532999999998</v>
      </c>
    </row>
    <row r="102" spans="1:2" ht="12.75">
      <c r="A102">
        <v>100</v>
      </c>
      <c r="B102" s="40">
        <f t="shared" si="3"/>
        <v>1666.7999999999993</v>
      </c>
    </row>
    <row r="103" spans="1:2" ht="12.75">
      <c r="A103">
        <v>101</v>
      </c>
      <c r="B103" s="40">
        <f t="shared" si="3"/>
        <v>1634.8112999999994</v>
      </c>
    </row>
    <row r="104" spans="1:2" ht="12.75">
      <c r="A104">
        <v>102</v>
      </c>
      <c r="B104" s="40">
        <f t="shared" si="3"/>
        <v>1602.8871999999992</v>
      </c>
    </row>
    <row r="105" spans="1:2" ht="12.75">
      <c r="A105">
        <v>103</v>
      </c>
      <c r="B105" s="40">
        <f t="shared" si="3"/>
        <v>1571.0276999999996</v>
      </c>
    </row>
    <row r="106" spans="1:2" ht="12.75">
      <c r="A106">
        <v>104</v>
      </c>
      <c r="B106" s="40">
        <f t="shared" si="3"/>
        <v>1539.2327999999993</v>
      </c>
    </row>
    <row r="107" spans="1:2" ht="12.75">
      <c r="A107">
        <v>105</v>
      </c>
      <c r="B107" s="40">
        <f t="shared" si="3"/>
        <v>1507.5024999999996</v>
      </c>
    </row>
    <row r="108" spans="1:2" ht="12.75">
      <c r="A108">
        <v>106</v>
      </c>
      <c r="B108" s="40">
        <f t="shared" si="3"/>
        <v>1475.8367999999991</v>
      </c>
    </row>
    <row r="109" spans="1:2" ht="12.75">
      <c r="A109">
        <v>107</v>
      </c>
      <c r="B109" s="40">
        <f t="shared" si="3"/>
        <v>1444.2356999999993</v>
      </c>
    </row>
    <row r="110" spans="1:2" ht="12.75">
      <c r="A110">
        <v>108</v>
      </c>
      <c r="B110" s="40">
        <f t="shared" si="3"/>
        <v>1412.699199999999</v>
      </c>
    </row>
    <row r="111" spans="1:2" ht="12.75">
      <c r="A111">
        <v>109</v>
      </c>
      <c r="B111" s="40">
        <f t="shared" si="3"/>
        <v>1381.2272999999996</v>
      </c>
    </row>
    <row r="112" spans="1:2" ht="12.75">
      <c r="A112">
        <v>110</v>
      </c>
      <c r="B112" s="40">
        <f t="shared" si="3"/>
        <v>1349.8199999999997</v>
      </c>
    </row>
    <row r="113" spans="1:2" ht="12.75">
      <c r="A113">
        <v>111</v>
      </c>
      <c r="B113" s="40">
        <f t="shared" si="3"/>
        <v>1318.477299999999</v>
      </c>
    </row>
    <row r="114" spans="1:2" ht="12.75">
      <c r="A114">
        <v>112</v>
      </c>
      <c r="B114" s="40">
        <f t="shared" si="3"/>
        <v>1287.1991999999996</v>
      </c>
    </row>
    <row r="115" spans="1:2" ht="12.75">
      <c r="A115">
        <v>113</v>
      </c>
      <c r="B115" s="40">
        <f t="shared" si="3"/>
        <v>1255.9856999999997</v>
      </c>
    </row>
    <row r="116" spans="1:2" ht="12.75">
      <c r="A116">
        <v>114</v>
      </c>
      <c r="B116" s="40">
        <f t="shared" si="3"/>
        <v>1224.8368</v>
      </c>
    </row>
    <row r="117" spans="1:2" ht="12.75">
      <c r="A117">
        <v>115</v>
      </c>
      <c r="B117" s="40">
        <f t="shared" si="3"/>
        <v>1193.7524999999991</v>
      </c>
    </row>
    <row r="118" spans="1:2" ht="12.75">
      <c r="A118">
        <v>116</v>
      </c>
      <c r="B118" s="40">
        <f t="shared" si="3"/>
        <v>1162.7327999999993</v>
      </c>
    </row>
    <row r="119" spans="1:2" ht="12.75">
      <c r="A119">
        <v>117</v>
      </c>
      <c r="B119" s="40">
        <f t="shared" si="3"/>
        <v>1131.7776999999996</v>
      </c>
    </row>
    <row r="120" spans="1:2" ht="12.75">
      <c r="A120">
        <v>118</v>
      </c>
      <c r="B120" s="40">
        <f t="shared" si="3"/>
        <v>1100.8871999999997</v>
      </c>
    </row>
    <row r="121" spans="1:2" ht="12.75">
      <c r="A121">
        <v>119</v>
      </c>
      <c r="B121" s="40">
        <f t="shared" si="3"/>
        <v>1070.0612999999994</v>
      </c>
    </row>
    <row r="122" spans="1:2" ht="12.75">
      <c r="A122">
        <v>120</v>
      </c>
      <c r="B122" s="40">
        <f t="shared" si="3"/>
        <v>1039.2999999999993</v>
      </c>
    </row>
    <row r="123" spans="1:2" ht="12.75">
      <c r="A123">
        <v>121</v>
      </c>
      <c r="B123" s="40">
        <f t="shared" si="3"/>
        <v>1008.6032999999998</v>
      </c>
    </row>
    <row r="124" spans="1:2" ht="12.75">
      <c r="A124">
        <v>122</v>
      </c>
      <c r="B124" s="40">
        <f t="shared" si="3"/>
        <v>977.9712</v>
      </c>
    </row>
    <row r="125" spans="1:2" ht="12.75">
      <c r="A125">
        <v>123</v>
      </c>
      <c r="B125" s="40">
        <f t="shared" si="3"/>
        <v>947.4036999999989</v>
      </c>
    </row>
    <row r="126" spans="1:2" ht="12.75">
      <c r="A126">
        <v>124</v>
      </c>
      <c r="B126" s="40">
        <f t="shared" si="3"/>
        <v>916.9007999999994</v>
      </c>
    </row>
    <row r="127" spans="1:2" ht="12.75">
      <c r="A127">
        <v>125</v>
      </c>
      <c r="B127" s="40">
        <f t="shared" si="3"/>
        <v>886.4624999999996</v>
      </c>
    </row>
    <row r="128" spans="1:2" ht="12.75">
      <c r="A128">
        <v>126</v>
      </c>
      <c r="B128" s="40">
        <f t="shared" si="3"/>
        <v>856.0887999999995</v>
      </c>
    </row>
    <row r="129" spans="1:2" ht="12.75">
      <c r="A129">
        <v>127</v>
      </c>
      <c r="B129" s="40">
        <f t="shared" si="3"/>
        <v>825.7796999999991</v>
      </c>
    </row>
    <row r="130" spans="1:2" ht="12.75">
      <c r="A130">
        <v>128</v>
      </c>
      <c r="B130" s="40">
        <f t="shared" si="3"/>
        <v>795.5351999999993</v>
      </c>
    </row>
    <row r="131" spans="1:2" ht="12.75">
      <c r="A131">
        <v>129</v>
      </c>
      <c r="B131" s="40">
        <f aca="true" t="shared" si="4" ref="B131:B152">0.0323*A131^2-38.481*A131+5191.9</f>
        <v>765.3552999999993</v>
      </c>
    </row>
    <row r="132" spans="1:2" ht="12.75">
      <c r="A132">
        <v>130</v>
      </c>
      <c r="B132" s="40">
        <f t="shared" si="4"/>
        <v>735.2399999999989</v>
      </c>
    </row>
    <row r="133" spans="1:2" ht="12.75">
      <c r="A133">
        <v>131</v>
      </c>
      <c r="B133" s="40">
        <f t="shared" si="4"/>
        <v>705.1892999999991</v>
      </c>
    </row>
    <row r="134" spans="1:2" ht="12.75">
      <c r="A134">
        <v>132</v>
      </c>
      <c r="B134" s="40">
        <f t="shared" si="4"/>
        <v>675.2031999999999</v>
      </c>
    </row>
    <row r="135" spans="1:2" ht="12.75">
      <c r="A135">
        <v>133</v>
      </c>
      <c r="B135" s="40">
        <f t="shared" si="4"/>
        <v>645.2816999999995</v>
      </c>
    </row>
    <row r="136" spans="1:2" ht="12.75">
      <c r="A136">
        <v>134</v>
      </c>
      <c r="B136" s="40">
        <f t="shared" si="4"/>
        <v>615.4247999999989</v>
      </c>
    </row>
    <row r="137" spans="1:2" ht="12.75">
      <c r="A137">
        <v>135</v>
      </c>
      <c r="B137" s="40">
        <f t="shared" si="4"/>
        <v>585.6324999999997</v>
      </c>
    </row>
    <row r="138" spans="1:2" ht="12.75">
      <c r="A138">
        <v>136</v>
      </c>
      <c r="B138" s="40">
        <f t="shared" si="4"/>
        <v>555.9047999999993</v>
      </c>
    </row>
    <row r="139" spans="1:2" ht="12.75">
      <c r="A139">
        <v>137</v>
      </c>
      <c r="B139" s="40">
        <f t="shared" si="4"/>
        <v>526.2416999999996</v>
      </c>
    </row>
    <row r="140" spans="1:2" ht="12.75">
      <c r="A140">
        <v>138</v>
      </c>
      <c r="B140" s="40">
        <f t="shared" si="4"/>
        <v>496.6431999999986</v>
      </c>
    </row>
    <row r="141" spans="1:2" ht="12.75">
      <c r="A141">
        <v>139</v>
      </c>
      <c r="B141" s="40">
        <f t="shared" si="4"/>
        <v>467.10929999999917</v>
      </c>
    </row>
    <row r="142" spans="1:2" ht="12.75">
      <c r="A142">
        <v>140</v>
      </c>
      <c r="B142" s="40">
        <f t="shared" si="4"/>
        <v>437.6399999999994</v>
      </c>
    </row>
    <row r="143" spans="1:2" ht="12.75">
      <c r="A143">
        <v>141</v>
      </c>
      <c r="B143" s="40">
        <f t="shared" si="4"/>
        <v>408.2353000000003</v>
      </c>
    </row>
    <row r="144" spans="1:2" ht="12.75">
      <c r="A144">
        <v>142</v>
      </c>
      <c r="B144" s="40">
        <f t="shared" si="4"/>
        <v>378.895199999999</v>
      </c>
    </row>
    <row r="145" spans="1:2" ht="12.75">
      <c r="A145">
        <v>143</v>
      </c>
      <c r="B145" s="40">
        <f t="shared" si="4"/>
        <v>349.6196999999993</v>
      </c>
    </row>
    <row r="146" spans="1:2" ht="12.75">
      <c r="A146">
        <v>144</v>
      </c>
      <c r="B146" s="40">
        <f t="shared" si="4"/>
        <v>320.40879999999925</v>
      </c>
    </row>
    <row r="147" spans="1:2" ht="12.75">
      <c r="A147">
        <v>145</v>
      </c>
      <c r="B147" s="40">
        <f t="shared" si="4"/>
        <v>291.2624999999998</v>
      </c>
    </row>
    <row r="148" spans="1:2" ht="12.75">
      <c r="A148">
        <v>146</v>
      </c>
      <c r="B148" s="40">
        <f t="shared" si="4"/>
        <v>262.1807999999992</v>
      </c>
    </row>
    <row r="149" spans="1:2" ht="12.75">
      <c r="A149">
        <v>147</v>
      </c>
      <c r="B149" s="40">
        <f t="shared" si="4"/>
        <v>233.16369999999915</v>
      </c>
    </row>
    <row r="150" spans="1:2" ht="12.75">
      <c r="A150">
        <v>148</v>
      </c>
      <c r="B150" s="40">
        <f t="shared" si="4"/>
        <v>204.21119999999974</v>
      </c>
    </row>
    <row r="151" spans="1:2" ht="12.75">
      <c r="A151">
        <v>149</v>
      </c>
      <c r="B151" s="40">
        <f t="shared" si="4"/>
        <v>175.32330000000002</v>
      </c>
    </row>
    <row r="152" spans="1:2" ht="12.75">
      <c r="A152">
        <v>150</v>
      </c>
      <c r="B152" s="40">
        <f t="shared" si="4"/>
        <v>146.4999999999991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gzmzwl</dc:creator>
  <cp:keywords/>
  <dc:description/>
  <cp:lastModifiedBy>Michael T. Kasimirsky</cp:lastModifiedBy>
  <cp:lastPrinted>2003-08-05T12:24:54Z</cp:lastPrinted>
  <dcterms:created xsi:type="dcterms:W3CDTF">2003-05-01T18:35:10Z</dcterms:created>
  <dcterms:modified xsi:type="dcterms:W3CDTF">2003-09-09T19:50:19Z</dcterms:modified>
  <cp:category/>
  <cp:version/>
  <cp:contentType/>
  <cp:contentStatus/>
</cp:coreProperties>
</file>