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4835" windowHeight="4365" activeTab="0"/>
  </bookViews>
  <sheets>
    <sheet name="Kinematic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<sst xmlns="http://schemas.openxmlformats.org/spreadsheetml/2006/main" count="87" uniqueCount="53">
  <si>
    <t>Test</t>
  </si>
  <si>
    <t>OILCODE</t>
  </si>
  <si>
    <t>LAB</t>
  </si>
  <si>
    <t>STAND</t>
  </si>
  <si>
    <t>STRUN</t>
  </si>
  <si>
    <t>Vis Delta at 6% Soot</t>
  </si>
  <si>
    <t>D</t>
  </si>
  <si>
    <t>LZ1</t>
  </si>
  <si>
    <t>B</t>
  </si>
  <si>
    <t>PE1</t>
  </si>
  <si>
    <t>G</t>
  </si>
  <si>
    <t>PE2</t>
  </si>
  <si>
    <t>PE3</t>
  </si>
  <si>
    <t>SwRI1</t>
  </si>
  <si>
    <t>A</t>
  </si>
  <si>
    <t>SwRI2</t>
  </si>
  <si>
    <t>SwRI3</t>
  </si>
  <si>
    <t>SwRI5</t>
  </si>
  <si>
    <t>SwRI6</t>
  </si>
  <si>
    <t>SwRI7</t>
  </si>
  <si>
    <t>SwRI8</t>
  </si>
  <si>
    <t>SwRI9</t>
  </si>
  <si>
    <t>F</t>
  </si>
  <si>
    <t>N/A</t>
  </si>
  <si>
    <t xml:space="preserve">Soot at 10 cSt Delta Vis </t>
  </si>
  <si>
    <t xml:space="preserve">Soot at 15 cSt Delta Vis </t>
  </si>
  <si>
    <t>PE4</t>
  </si>
  <si>
    <t>PE5</t>
  </si>
  <si>
    <t>Kinematic Viscosity Measurements</t>
  </si>
  <si>
    <t>Interpolated</t>
  </si>
  <si>
    <t>Curve Fit Delta Kinematic</t>
  </si>
  <si>
    <t>SwRI4</t>
  </si>
  <si>
    <t>SwRIa</t>
  </si>
  <si>
    <t>Mean</t>
  </si>
  <si>
    <t>s</t>
  </si>
  <si>
    <t>C of V</t>
  </si>
  <si>
    <t>n=17</t>
  </si>
  <si>
    <t>n=18</t>
  </si>
  <si>
    <t>E178 Table1 .01 two sided</t>
  </si>
  <si>
    <t>Upper Outlier Limit</t>
  </si>
  <si>
    <t>Lower Outlier Limit</t>
  </si>
  <si>
    <t>"Outlier" Deleted</t>
  </si>
  <si>
    <t>Two Points Either Side</t>
  </si>
  <si>
    <t>Soot at 15 cSt Delta Vis Quadratic</t>
  </si>
  <si>
    <t xml:space="preserve">Soot at 15 cSt Delta Vis    Cubic       </t>
  </si>
  <si>
    <t>Ethyl1</t>
  </si>
  <si>
    <t>LZ2</t>
  </si>
  <si>
    <t>SwRIb</t>
  </si>
  <si>
    <t>XOM1</t>
  </si>
  <si>
    <t>XOM2</t>
  </si>
  <si>
    <t>Ethyl2</t>
  </si>
  <si>
    <t>n=19</t>
  </si>
  <si>
    <t>n=20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</si>
</sst>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0.000%"/>
    <numFmt numFmtId="172" formatCode="0.0000%"/>
    <numFmt numFmtId="173" formatCode="0.00000%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Protection="0">
      <alignment/>
    </xf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5" borderId="0" xfId="0" applyFill="1" applyAlignment="1">
      <alignment/>
    </xf>
    <xf numFmtId="2" fontId="0" fillId="5" borderId="3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6.140625" style="0" customWidth="1"/>
    <col min="3" max="3" width="4.57421875" style="0" bestFit="1" customWidth="1"/>
    <col min="4" max="5" width="7.140625" style="0" bestFit="1" customWidth="1"/>
    <col min="6" max="8" width="8.00390625" style="0" bestFit="1" customWidth="1"/>
    <col min="9" max="9" width="9.7109375" style="0" bestFit="1" customWidth="1"/>
    <col min="10" max="10" width="10.7109375" style="0" bestFit="1" customWidth="1"/>
    <col min="12" max="12" width="10.28125" style="0" customWidth="1"/>
    <col min="13" max="14" width="10.8515625" style="0" customWidth="1"/>
  </cols>
  <sheetData>
    <row r="1" ht="13.5" thickBot="1">
      <c r="A1" s="1" t="s">
        <v>28</v>
      </c>
    </row>
    <row r="2" spans="6:14" ht="14.25" thickBot="1" thickTop="1">
      <c r="F2" s="27" t="s">
        <v>29</v>
      </c>
      <c r="G2" s="28"/>
      <c r="H2" s="29"/>
      <c r="I2" s="30" t="s">
        <v>30</v>
      </c>
      <c r="J2" s="30"/>
      <c r="K2" s="30"/>
      <c r="L2" s="31" t="s">
        <v>42</v>
      </c>
      <c r="M2" s="32"/>
      <c r="N2" s="25"/>
    </row>
    <row r="3" spans="1:16" ht="52.5" thickBot="1" thickTop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24</v>
      </c>
      <c r="H3" s="2" t="s">
        <v>25</v>
      </c>
      <c r="I3" s="2" t="s">
        <v>5</v>
      </c>
      <c r="J3" s="2" t="s">
        <v>24</v>
      </c>
      <c r="K3" s="2" t="s">
        <v>25</v>
      </c>
      <c r="L3" s="2" t="s">
        <v>44</v>
      </c>
      <c r="M3" s="2" t="s">
        <v>43</v>
      </c>
      <c r="N3" s="26"/>
      <c r="O3" s="33" t="s">
        <v>38</v>
      </c>
      <c r="P3" s="34"/>
    </row>
    <row r="4" spans="1:18" ht="13.5" thickTop="1">
      <c r="A4" s="11" t="s">
        <v>45</v>
      </c>
      <c r="B4" s="11">
        <v>43653</v>
      </c>
      <c r="C4" s="11" t="s">
        <v>6</v>
      </c>
      <c r="D4" s="11">
        <v>1</v>
      </c>
      <c r="E4" s="11">
        <v>1</v>
      </c>
      <c r="F4" s="12">
        <v>12.7771</v>
      </c>
      <c r="G4" s="12">
        <v>5.64587</v>
      </c>
      <c r="H4" s="12">
        <v>6.09582</v>
      </c>
      <c r="I4" s="12">
        <v>14.6786</v>
      </c>
      <c r="J4" s="12">
        <v>5.59</v>
      </c>
      <c r="K4" s="12">
        <v>6.03</v>
      </c>
      <c r="L4" s="12">
        <v>6.1</v>
      </c>
      <c r="M4" s="12">
        <v>6.03</v>
      </c>
      <c r="O4" s="4" t="s">
        <v>36</v>
      </c>
      <c r="P4" s="4" t="s">
        <v>37</v>
      </c>
      <c r="Q4" t="s">
        <v>51</v>
      </c>
      <c r="R4" t="s">
        <v>52</v>
      </c>
    </row>
    <row r="5" spans="1:18" ht="12.75">
      <c r="A5" s="40" t="s">
        <v>50</v>
      </c>
      <c r="B5" s="37">
        <v>43654</v>
      </c>
      <c r="C5" s="37" t="s">
        <v>6</v>
      </c>
      <c r="D5" s="37">
        <v>1</v>
      </c>
      <c r="E5" s="37">
        <v>2</v>
      </c>
      <c r="F5" s="37">
        <v>4.87</v>
      </c>
      <c r="G5" s="39" t="s">
        <v>23</v>
      </c>
      <c r="H5" s="39" t="s">
        <v>23</v>
      </c>
      <c r="I5" s="37">
        <v>4.93</v>
      </c>
      <c r="J5" s="39" t="s">
        <v>23</v>
      </c>
      <c r="K5" s="39" t="s">
        <v>23</v>
      </c>
      <c r="L5" s="39" t="s">
        <v>23</v>
      </c>
      <c r="M5" s="39" t="s">
        <v>23</v>
      </c>
      <c r="O5" s="14">
        <v>2.894</v>
      </c>
      <c r="P5" s="14">
        <v>2.932</v>
      </c>
      <c r="Q5">
        <v>2.968</v>
      </c>
      <c r="R5">
        <v>3.001</v>
      </c>
    </row>
    <row r="6" spans="1:13" ht="12.75">
      <c r="A6" s="10" t="s">
        <v>7</v>
      </c>
      <c r="B6" s="10">
        <v>45862</v>
      </c>
      <c r="C6" s="10" t="s">
        <v>8</v>
      </c>
      <c r="D6" s="10">
        <v>1</v>
      </c>
      <c r="E6" s="10">
        <v>1</v>
      </c>
      <c r="F6" s="3">
        <v>28.7508</v>
      </c>
      <c r="G6" s="3">
        <v>5.35291</v>
      </c>
      <c r="H6" s="3">
        <v>5.68885</v>
      </c>
      <c r="I6" s="3">
        <v>19.6798</v>
      </c>
      <c r="J6" s="3">
        <v>5.24</v>
      </c>
      <c r="K6" s="3">
        <v>5.5</v>
      </c>
      <c r="L6" s="3">
        <v>5.71</v>
      </c>
      <c r="M6" s="3">
        <v>5.71</v>
      </c>
    </row>
    <row r="7" spans="1:13" ht="12.75">
      <c r="A7" s="40" t="s">
        <v>46</v>
      </c>
      <c r="B7" s="37">
        <v>45863</v>
      </c>
      <c r="C7" s="37" t="s">
        <v>8</v>
      </c>
      <c r="D7" s="37">
        <v>2</v>
      </c>
      <c r="E7" s="37">
        <v>1</v>
      </c>
      <c r="F7" s="37">
        <v>9.66</v>
      </c>
      <c r="G7" s="38">
        <v>6.35615</v>
      </c>
      <c r="H7" s="38">
        <v>6.62258</v>
      </c>
      <c r="I7" s="37">
        <v>11.26</v>
      </c>
      <c r="J7" s="37">
        <v>5.49</v>
      </c>
      <c r="K7" s="37">
        <v>6.82</v>
      </c>
      <c r="L7" s="37">
        <v>6.63</v>
      </c>
      <c r="M7" s="37">
        <v>6.64</v>
      </c>
    </row>
    <row r="8" spans="1:13" ht="12.75">
      <c r="A8" s="10" t="s">
        <v>9</v>
      </c>
      <c r="B8" s="10">
        <v>45186</v>
      </c>
      <c r="C8" s="10" t="s">
        <v>10</v>
      </c>
      <c r="D8" s="10">
        <v>1</v>
      </c>
      <c r="E8" s="10">
        <v>1</v>
      </c>
      <c r="F8" s="3">
        <v>23.2223</v>
      </c>
      <c r="G8" s="3">
        <v>5.34347</v>
      </c>
      <c r="H8" s="3">
        <v>5.67444</v>
      </c>
      <c r="I8" s="3">
        <v>21.4025</v>
      </c>
      <c r="J8" s="3">
        <v>5.27</v>
      </c>
      <c r="K8" s="3">
        <v>5.38</v>
      </c>
      <c r="L8" s="3">
        <v>5.86</v>
      </c>
      <c r="M8" s="3">
        <v>5.81</v>
      </c>
    </row>
    <row r="9" spans="1:13" ht="12.75">
      <c r="A9" s="10" t="s">
        <v>11</v>
      </c>
      <c r="B9" s="10">
        <v>47497</v>
      </c>
      <c r="C9" s="10" t="s">
        <v>10</v>
      </c>
      <c r="D9" s="10">
        <v>2</v>
      </c>
      <c r="E9" s="10">
        <v>1</v>
      </c>
      <c r="F9" s="3">
        <v>11.42</v>
      </c>
      <c r="G9" s="3">
        <v>5.86333</v>
      </c>
      <c r="H9" s="3">
        <v>6.29036</v>
      </c>
      <c r="I9" s="3">
        <v>9.1293</v>
      </c>
      <c r="J9" s="3">
        <v>5.44</v>
      </c>
      <c r="K9" s="3">
        <v>6.41</v>
      </c>
      <c r="L9" s="3">
        <v>6.3</v>
      </c>
      <c r="M9" s="3">
        <v>6.32</v>
      </c>
    </row>
    <row r="10" spans="1:13" ht="12.75">
      <c r="A10" s="10" t="s">
        <v>12</v>
      </c>
      <c r="B10" s="10">
        <v>47645</v>
      </c>
      <c r="C10" s="10" t="s">
        <v>10</v>
      </c>
      <c r="D10" s="10">
        <v>1</v>
      </c>
      <c r="E10" s="10">
        <v>2</v>
      </c>
      <c r="F10" s="22">
        <v>49.6458</v>
      </c>
      <c r="G10" s="3">
        <v>5.30591</v>
      </c>
      <c r="H10" s="3">
        <v>5.56852</v>
      </c>
      <c r="I10" s="22">
        <v>53.1941</v>
      </c>
      <c r="J10" s="3">
        <v>5.16</v>
      </c>
      <c r="K10" s="3">
        <v>5.73</v>
      </c>
      <c r="L10" s="3">
        <v>5.75</v>
      </c>
      <c r="M10" s="3">
        <v>5.71</v>
      </c>
    </row>
    <row r="11" spans="1:13" ht="12.75">
      <c r="A11" s="10" t="s">
        <v>26</v>
      </c>
      <c r="B11" s="10">
        <v>48027</v>
      </c>
      <c r="C11" s="10" t="s">
        <v>10</v>
      </c>
      <c r="D11" s="10">
        <v>2</v>
      </c>
      <c r="E11" s="10">
        <v>2</v>
      </c>
      <c r="F11" s="3">
        <v>15.8948</v>
      </c>
      <c r="G11" s="3">
        <v>5.67102</v>
      </c>
      <c r="H11" s="3">
        <v>5.96623</v>
      </c>
      <c r="I11" s="3">
        <v>15.4826</v>
      </c>
      <c r="J11" s="3">
        <v>5.47</v>
      </c>
      <c r="K11" s="3">
        <v>5.88</v>
      </c>
      <c r="L11" s="3">
        <v>5.985</v>
      </c>
      <c r="M11" s="3">
        <v>5.995</v>
      </c>
    </row>
    <row r="12" spans="1:13" ht="12.75">
      <c r="A12" s="10" t="s">
        <v>27</v>
      </c>
      <c r="B12" s="10">
        <v>48205</v>
      </c>
      <c r="C12" s="10" t="s">
        <v>10</v>
      </c>
      <c r="D12" s="10">
        <v>3</v>
      </c>
      <c r="E12" s="10">
        <v>1</v>
      </c>
      <c r="F12" s="3">
        <v>14.156</v>
      </c>
      <c r="G12" s="3">
        <v>5.70283</v>
      </c>
      <c r="H12" s="3">
        <v>6.04391</v>
      </c>
      <c r="I12" s="3">
        <v>12.6819</v>
      </c>
      <c r="J12" s="3">
        <v>5.546</v>
      </c>
      <c r="K12" s="3">
        <v>6.136</v>
      </c>
      <c r="L12" s="3">
        <v>6.088</v>
      </c>
      <c r="M12" s="3">
        <v>6.078</v>
      </c>
    </row>
    <row r="13" spans="1:13" ht="12.75">
      <c r="A13" s="10" t="s">
        <v>13</v>
      </c>
      <c r="B13" s="10">
        <v>43648</v>
      </c>
      <c r="C13" s="10" t="s">
        <v>14</v>
      </c>
      <c r="D13" s="10">
        <v>1</v>
      </c>
      <c r="E13" s="10">
        <v>1</v>
      </c>
      <c r="F13" s="3">
        <v>13.1136</v>
      </c>
      <c r="G13" s="3">
        <v>5.72379</v>
      </c>
      <c r="H13" s="3">
        <v>6.12576</v>
      </c>
      <c r="I13" s="3">
        <v>12.5701</v>
      </c>
      <c r="J13" s="3">
        <v>5.79</v>
      </c>
      <c r="K13" s="3">
        <v>6.15</v>
      </c>
      <c r="L13" s="3">
        <v>6.14</v>
      </c>
      <c r="M13" s="3">
        <v>6.13</v>
      </c>
    </row>
    <row r="14" spans="1:13" ht="12.75">
      <c r="A14" s="10" t="s">
        <v>15</v>
      </c>
      <c r="B14" s="10">
        <v>46027</v>
      </c>
      <c r="C14" s="10" t="s">
        <v>14</v>
      </c>
      <c r="D14" s="10">
        <v>2</v>
      </c>
      <c r="E14" s="10">
        <v>1</v>
      </c>
      <c r="F14" s="3">
        <v>14.0379</v>
      </c>
      <c r="G14" s="3">
        <v>5.53875</v>
      </c>
      <c r="H14" s="3">
        <v>6.0964</v>
      </c>
      <c r="I14" s="3">
        <v>14.1481</v>
      </c>
      <c r="J14" s="3">
        <v>5.58</v>
      </c>
      <c r="K14" s="3">
        <v>6.07</v>
      </c>
      <c r="L14" s="3">
        <v>6.1</v>
      </c>
      <c r="M14" s="3">
        <v>6.09</v>
      </c>
    </row>
    <row r="15" spans="1:13" ht="12.75">
      <c r="A15" s="10" t="s">
        <v>16</v>
      </c>
      <c r="B15" s="10">
        <v>46028</v>
      </c>
      <c r="C15" s="10" t="s">
        <v>14</v>
      </c>
      <c r="D15" s="10">
        <v>3</v>
      </c>
      <c r="E15" s="10">
        <v>1</v>
      </c>
      <c r="F15" s="3">
        <v>14.1009</v>
      </c>
      <c r="G15" s="3">
        <v>5.66837</v>
      </c>
      <c r="H15" s="3">
        <v>6.09088</v>
      </c>
      <c r="I15" s="3">
        <v>13.9048</v>
      </c>
      <c r="J15" s="3">
        <v>5.75</v>
      </c>
      <c r="K15" s="3">
        <v>6.06</v>
      </c>
      <c r="L15" s="3">
        <v>6.17</v>
      </c>
      <c r="M15" s="3">
        <v>6.16</v>
      </c>
    </row>
    <row r="16" spans="1:13" ht="12.75">
      <c r="A16" s="10" t="s">
        <v>31</v>
      </c>
      <c r="B16" s="10">
        <v>46029</v>
      </c>
      <c r="C16" s="10" t="s">
        <v>14</v>
      </c>
      <c r="D16" s="10">
        <v>4</v>
      </c>
      <c r="E16" s="10">
        <v>1</v>
      </c>
      <c r="F16" s="3">
        <v>10.7246</v>
      </c>
      <c r="G16" s="3">
        <v>5.82829</v>
      </c>
      <c r="H16" s="3">
        <v>6.44583</v>
      </c>
      <c r="I16" s="3">
        <v>10.7831</v>
      </c>
      <c r="J16" s="3">
        <v>5.78</v>
      </c>
      <c r="K16" s="3">
        <v>6.5</v>
      </c>
      <c r="L16" s="3">
        <v>6.49</v>
      </c>
      <c r="M16" s="3">
        <v>6.49</v>
      </c>
    </row>
    <row r="17" spans="1:13" ht="12.75">
      <c r="A17" s="10" t="s">
        <v>17</v>
      </c>
      <c r="B17" s="10">
        <v>46030</v>
      </c>
      <c r="C17" s="10" t="s">
        <v>14</v>
      </c>
      <c r="D17" s="10">
        <v>1</v>
      </c>
      <c r="E17" s="10">
        <v>2</v>
      </c>
      <c r="F17" s="3">
        <v>16.4272</v>
      </c>
      <c r="G17" s="3">
        <v>5.27638</v>
      </c>
      <c r="H17" s="3">
        <v>5.89251</v>
      </c>
      <c r="I17" s="3">
        <v>16.8754</v>
      </c>
      <c r="J17" s="3">
        <v>5.27</v>
      </c>
      <c r="K17" s="3">
        <v>5.86</v>
      </c>
      <c r="L17" s="3">
        <v>5.92</v>
      </c>
      <c r="M17" s="3">
        <v>5.93</v>
      </c>
    </row>
    <row r="18" spans="1:13" ht="12.75">
      <c r="A18" s="10" t="s">
        <v>18</v>
      </c>
      <c r="B18" s="10">
        <v>47775</v>
      </c>
      <c r="C18" s="10" t="s">
        <v>14</v>
      </c>
      <c r="D18" s="10">
        <v>6</v>
      </c>
      <c r="E18" s="10">
        <v>1</v>
      </c>
      <c r="F18" s="3">
        <v>17.245</v>
      </c>
      <c r="G18" s="3">
        <v>5.64152</v>
      </c>
      <c r="H18" s="3">
        <v>5.92032</v>
      </c>
      <c r="I18" s="3">
        <v>16.4321</v>
      </c>
      <c r="J18" s="3">
        <v>5.73</v>
      </c>
      <c r="K18" s="3">
        <v>5.96</v>
      </c>
      <c r="L18" s="3">
        <v>5.93</v>
      </c>
      <c r="M18" s="3">
        <v>5.95</v>
      </c>
    </row>
    <row r="19" spans="1:13" ht="12.75">
      <c r="A19" s="10" t="s">
        <v>19</v>
      </c>
      <c r="B19" s="10">
        <v>47776</v>
      </c>
      <c r="C19" s="10" t="s">
        <v>14</v>
      </c>
      <c r="D19" s="10">
        <v>5</v>
      </c>
      <c r="E19" s="10">
        <v>1</v>
      </c>
      <c r="F19" s="3">
        <v>12.1194</v>
      </c>
      <c r="G19" s="3">
        <v>5.77878</v>
      </c>
      <c r="H19" s="3">
        <v>6.3952</v>
      </c>
      <c r="I19" s="3">
        <v>11.7484</v>
      </c>
      <c r="J19" s="3">
        <v>5.45</v>
      </c>
      <c r="K19" s="3">
        <v>6.48</v>
      </c>
      <c r="L19" s="3">
        <v>6.4</v>
      </c>
      <c r="M19" s="3">
        <v>6.31</v>
      </c>
    </row>
    <row r="20" spans="1:13" ht="12.75">
      <c r="A20" s="10" t="s">
        <v>20</v>
      </c>
      <c r="B20" s="10">
        <v>48048</v>
      </c>
      <c r="C20" s="10" t="s">
        <v>14</v>
      </c>
      <c r="D20" s="10">
        <v>2</v>
      </c>
      <c r="E20" s="10">
        <v>2</v>
      </c>
      <c r="F20" s="3">
        <v>15.8308</v>
      </c>
      <c r="G20" s="3">
        <v>5.50334</v>
      </c>
      <c r="H20" s="3">
        <v>5.98209</v>
      </c>
      <c r="I20" s="3">
        <v>21.1039</v>
      </c>
      <c r="J20" s="3">
        <v>5.75</v>
      </c>
      <c r="K20" s="3">
        <v>5.87</v>
      </c>
      <c r="L20" s="3">
        <v>6</v>
      </c>
      <c r="M20" s="3">
        <v>6.01</v>
      </c>
    </row>
    <row r="21" spans="1:13" ht="12.75">
      <c r="A21" s="10" t="s">
        <v>21</v>
      </c>
      <c r="B21" s="10">
        <v>48049</v>
      </c>
      <c r="C21" s="10" t="s">
        <v>14</v>
      </c>
      <c r="D21" s="10">
        <v>1</v>
      </c>
      <c r="E21" s="10">
        <v>3</v>
      </c>
      <c r="F21" s="3">
        <v>19.1788</v>
      </c>
      <c r="G21" s="3">
        <v>5.5065</v>
      </c>
      <c r="H21" s="3">
        <v>5.84525</v>
      </c>
      <c r="I21" s="3">
        <v>18.1284</v>
      </c>
      <c r="J21" s="3">
        <v>5.54</v>
      </c>
      <c r="K21" s="3">
        <v>5.86</v>
      </c>
      <c r="L21" s="3">
        <v>5.85</v>
      </c>
      <c r="M21" s="3">
        <v>5.87</v>
      </c>
    </row>
    <row r="22" spans="1:13" ht="12.75">
      <c r="A22" s="10" t="s">
        <v>32</v>
      </c>
      <c r="B22" s="10">
        <v>46026</v>
      </c>
      <c r="C22" s="10" t="s">
        <v>14</v>
      </c>
      <c r="D22" s="10">
        <v>3</v>
      </c>
      <c r="E22" s="10">
        <v>2</v>
      </c>
      <c r="F22" s="3">
        <v>12.2583</v>
      </c>
      <c r="G22" s="3">
        <v>5.62237</v>
      </c>
      <c r="H22" s="16" t="s">
        <v>23</v>
      </c>
      <c r="I22" s="3">
        <v>12.4046</v>
      </c>
      <c r="J22" s="3">
        <v>5.64</v>
      </c>
      <c r="K22" s="17" t="s">
        <v>23</v>
      </c>
      <c r="L22" s="17" t="s">
        <v>23</v>
      </c>
      <c r="M22" s="17" t="s">
        <v>23</v>
      </c>
    </row>
    <row r="23" spans="1:13" ht="12.75">
      <c r="A23" s="35" t="s">
        <v>47</v>
      </c>
      <c r="B23" s="10">
        <v>48599</v>
      </c>
      <c r="C23" s="10" t="s">
        <v>14</v>
      </c>
      <c r="D23" s="10">
        <v>4</v>
      </c>
      <c r="E23" s="10">
        <v>2</v>
      </c>
      <c r="F23" s="3">
        <v>19.62</v>
      </c>
      <c r="G23" s="3">
        <v>5.57</v>
      </c>
      <c r="H23" s="36">
        <v>5.78</v>
      </c>
      <c r="I23" s="3">
        <v>18.9</v>
      </c>
      <c r="J23" s="3">
        <v>5.54</v>
      </c>
      <c r="K23" s="19">
        <v>5.83</v>
      </c>
      <c r="L23" s="19">
        <v>5.79</v>
      </c>
      <c r="M23" s="19">
        <v>5.81</v>
      </c>
    </row>
    <row r="24" spans="1:13" ht="12.75">
      <c r="A24" s="10" t="s">
        <v>48</v>
      </c>
      <c r="B24" s="10">
        <v>44411</v>
      </c>
      <c r="C24" s="10" t="s">
        <v>22</v>
      </c>
      <c r="D24" s="10">
        <v>1</v>
      </c>
      <c r="E24" s="10">
        <v>1</v>
      </c>
      <c r="F24" s="3">
        <v>14.4467</v>
      </c>
      <c r="G24" s="3">
        <v>5.50744</v>
      </c>
      <c r="H24" s="3">
        <v>6.22117</v>
      </c>
      <c r="I24" s="3">
        <v>14.1007</v>
      </c>
      <c r="J24" s="3">
        <v>5.566</v>
      </c>
      <c r="K24" s="3">
        <v>6.086</v>
      </c>
      <c r="L24" s="19">
        <v>6.259</v>
      </c>
      <c r="M24" s="3">
        <v>6.269</v>
      </c>
    </row>
    <row r="25" spans="1:13" ht="12.75">
      <c r="A25" s="35" t="s">
        <v>49</v>
      </c>
      <c r="B25" s="10">
        <v>44412</v>
      </c>
      <c r="C25" s="10" t="s">
        <v>22</v>
      </c>
      <c r="D25" s="10">
        <v>1</v>
      </c>
      <c r="E25" s="10">
        <v>2</v>
      </c>
      <c r="F25" s="3">
        <v>19.99</v>
      </c>
      <c r="G25" s="3">
        <v>5.43</v>
      </c>
      <c r="H25" s="3">
        <v>5.8</v>
      </c>
      <c r="I25" s="3">
        <v>21.45</v>
      </c>
      <c r="J25" s="3">
        <v>5.43</v>
      </c>
      <c r="K25" s="3">
        <v>5.74</v>
      </c>
      <c r="L25" s="19">
        <v>5.81</v>
      </c>
      <c r="M25" s="3">
        <v>5.88</v>
      </c>
    </row>
    <row r="26" spans="3:13" ht="12.75">
      <c r="C26" s="4"/>
      <c r="D26" s="13"/>
      <c r="E26" s="6" t="s">
        <v>33</v>
      </c>
      <c r="F26" s="9">
        <f>AVERAGE(F4,F6,F8:F25)</f>
        <v>17.748000000000005</v>
      </c>
      <c r="G26" s="9">
        <f aca="true" t="shared" si="0" ref="G26:M26">AVERAGE(G4,G6,G8:G25)</f>
        <v>5.5740435</v>
      </c>
      <c r="H26" s="9">
        <f t="shared" si="0"/>
        <v>5.995975789473685</v>
      </c>
      <c r="I26" s="9">
        <f t="shared" si="0"/>
        <v>17.43992</v>
      </c>
      <c r="J26" s="9">
        <f t="shared" si="0"/>
        <v>5.5266</v>
      </c>
      <c r="K26" s="9">
        <f t="shared" si="0"/>
        <v>5.975368421052631</v>
      </c>
      <c r="L26" s="9">
        <f t="shared" si="0"/>
        <v>6.034315789473685</v>
      </c>
      <c r="M26" s="9">
        <f t="shared" si="0"/>
        <v>6.029052631578948</v>
      </c>
    </row>
    <row r="27" spans="3:13" ht="12.75">
      <c r="C27" s="4"/>
      <c r="D27" s="13"/>
      <c r="E27" s="6" t="s">
        <v>34</v>
      </c>
      <c r="F27" s="5">
        <f>STDEV(F4,F6,F8:F25)</f>
        <v>8.694914694717877</v>
      </c>
      <c r="G27" s="5">
        <f aca="true" t="shared" si="1" ref="G27:M27">STDEV(G4,G6,G8:G25)</f>
        <v>0.17139910662035693</v>
      </c>
      <c r="H27" s="5">
        <f t="shared" si="1"/>
        <v>0.24187146279503924</v>
      </c>
      <c r="I27" s="5">
        <f t="shared" si="1"/>
        <v>9.164999616998294</v>
      </c>
      <c r="J27" s="5">
        <f t="shared" si="1"/>
        <v>0.18791386604671925</v>
      </c>
      <c r="K27" s="5">
        <f t="shared" si="1"/>
        <v>0.2953965715828937</v>
      </c>
      <c r="L27" s="5">
        <f t="shared" si="1"/>
        <v>0.2225453892858174</v>
      </c>
      <c r="M27" s="5">
        <f t="shared" si="1"/>
        <v>0.21495903322467722</v>
      </c>
    </row>
    <row r="28" spans="3:13" ht="12.75">
      <c r="C28" s="4"/>
      <c r="D28" s="13"/>
      <c r="E28" s="6" t="s">
        <v>35</v>
      </c>
      <c r="F28" s="7">
        <f aca="true" t="shared" si="2" ref="F28:K28">F27/F26</f>
        <v>0.4899095500742548</v>
      </c>
      <c r="G28" s="7">
        <f t="shared" si="2"/>
        <v>0.03074951004963577</v>
      </c>
      <c r="H28" s="7">
        <f t="shared" si="2"/>
        <v>0.04033896588102639</v>
      </c>
      <c r="I28" s="7">
        <f t="shared" si="2"/>
        <v>0.5255184437198275</v>
      </c>
      <c r="J28" s="7">
        <f t="shared" si="2"/>
        <v>0.03400171281560439</v>
      </c>
      <c r="K28" s="7">
        <f t="shared" si="2"/>
        <v>0.049435708523367684</v>
      </c>
      <c r="L28" s="7">
        <f>L27/L26</f>
        <v>0.03687997066279289</v>
      </c>
      <c r="M28" s="7">
        <f>M27/M26</f>
        <v>0.03565386576636695</v>
      </c>
    </row>
    <row r="29" spans="3:13" ht="12.75">
      <c r="C29" t="s">
        <v>39</v>
      </c>
      <c r="E29" s="15"/>
      <c r="F29" s="8">
        <f>F26+F27*$R$5</f>
        <v>43.84143899884835</v>
      </c>
      <c r="G29" s="8">
        <f>G26+G27*$R$5</f>
        <v>6.088412218967691</v>
      </c>
      <c r="H29" s="8">
        <f>H26+H27*$Q$5</f>
        <v>6.713850291049361</v>
      </c>
      <c r="I29" s="8">
        <f>I26+I27*$R$5</f>
        <v>44.944083850611875</v>
      </c>
      <c r="J29" s="8">
        <f>J26+J27*$R$5</f>
        <v>6.090529512006205</v>
      </c>
      <c r="K29" s="8">
        <f>K26+K27*$Q$5</f>
        <v>6.852105445510659</v>
      </c>
      <c r="L29" s="8">
        <f>L26+L27*$Q$5</f>
        <v>6.694830504873991</v>
      </c>
      <c r="M29" s="8">
        <f>M26+M27*$Q$5</f>
        <v>6.66705104218979</v>
      </c>
    </row>
    <row r="30" spans="3:13" ht="12.75">
      <c r="C30" t="s">
        <v>40</v>
      </c>
      <c r="F30" s="8">
        <f>F26-F27*$R$5</f>
        <v>-8.345438998848344</v>
      </c>
      <c r="G30" s="8">
        <f>G26-G27*$R$5</f>
        <v>5.059674781032309</v>
      </c>
      <c r="H30" s="8">
        <f>H26-H27*$Q$5</f>
        <v>5.278101287898009</v>
      </c>
      <c r="I30" s="8">
        <f>I26-I27*$R$5</f>
        <v>-10.064243850611877</v>
      </c>
      <c r="J30" s="8">
        <f>J26-J27*$R$5</f>
        <v>4.962670487993796</v>
      </c>
      <c r="K30" s="8">
        <f>K26-K27*$Q$5</f>
        <v>5.0986313965946035</v>
      </c>
      <c r="L30" s="8">
        <f>L26-L27*$Q$5</f>
        <v>5.373801074073379</v>
      </c>
      <c r="M30" s="8">
        <f>M26-M27*$Q$5</f>
        <v>5.3910542209681065</v>
      </c>
    </row>
    <row r="31" spans="2:9" ht="12.75">
      <c r="B31" s="20" t="s">
        <v>41</v>
      </c>
      <c r="C31" s="20"/>
      <c r="D31" s="20"/>
      <c r="E31" s="18" t="s">
        <v>33</v>
      </c>
      <c r="F31" s="21">
        <f>AVERAGE(F4,F6,F8:F9,F11:F25)</f>
        <v>16.069168421052638</v>
      </c>
      <c r="I31" s="21">
        <f>AVERAGE(I4,I6,I8:I9,I11:I25)</f>
        <v>15.55812105263158</v>
      </c>
    </row>
    <row r="32" spans="2:9" ht="12.75">
      <c r="B32" s="20"/>
      <c r="C32" s="20"/>
      <c r="D32" s="20"/>
      <c r="E32" s="18" t="s">
        <v>34</v>
      </c>
      <c r="F32" s="22">
        <f>STDEV(F4,F6,F8:F9,F11:F25)</f>
        <v>4.505605216721412</v>
      </c>
      <c r="I32" s="22">
        <f>STDEV(I4,I6,I8:I9,I11:I25)</f>
        <v>3.729041996810522</v>
      </c>
    </row>
    <row r="33" spans="2:9" ht="12.75">
      <c r="B33" s="20"/>
      <c r="C33" s="20"/>
      <c r="D33" s="20"/>
      <c r="E33" s="18" t="s">
        <v>35</v>
      </c>
      <c r="F33" s="23">
        <f>F32/F31</f>
        <v>0.2803882004757944</v>
      </c>
      <c r="I33" s="23">
        <f>I32/I31</f>
        <v>0.23968459842904827</v>
      </c>
    </row>
    <row r="34" spans="3:9" ht="12.75">
      <c r="C34" t="s">
        <v>39</v>
      </c>
      <c r="F34" s="24">
        <f>F31+F32*$Q$5</f>
        <v>29.441804704281786</v>
      </c>
      <c r="I34" s="24">
        <f>I31+I32*$Q$5</f>
        <v>26.62591769916521</v>
      </c>
    </row>
    <row r="35" spans="3:9" ht="12.75">
      <c r="C35" t="s">
        <v>40</v>
      </c>
      <c r="F35" s="24">
        <f>F31-F32*$Q$5</f>
        <v>2.696532137823489</v>
      </c>
      <c r="I35" s="24">
        <f>I31-I32*$Q$5</f>
        <v>4.490324406097951</v>
      </c>
    </row>
  </sheetData>
  <mergeCells count="4">
    <mergeCell ref="F2:H2"/>
    <mergeCell ref="I2:K2"/>
    <mergeCell ref="O3:P3"/>
    <mergeCell ref="L2: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jaru</dc:creator>
  <cp:keywords/>
  <dc:description/>
  <cp:lastModifiedBy>jaru</cp:lastModifiedBy>
  <dcterms:created xsi:type="dcterms:W3CDTF">2003-06-15T17:36:24Z</dcterms:created>
  <dcterms:modified xsi:type="dcterms:W3CDTF">2003-07-11T05:05:15Z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1546274046</vt:i4>
  </property>
  <property fmtid="{D5CDD505-2E9C-101B-9397-08002B2CF9AE}" pid="4" name="_EmailSubje">
    <vt:lpwstr>T-11 Data Update</vt:lpwstr>
  </property>
  <property fmtid="{D5CDD505-2E9C-101B-9397-08002B2CF9AE}" pid="5" name="_AuthorEma">
    <vt:lpwstr>JARU@mssite01.ion.chevron.com</vt:lpwstr>
  </property>
  <property fmtid="{D5CDD505-2E9C-101B-9397-08002B2CF9AE}" pid="6" name="_AuthorEmailDisplayNa">
    <vt:lpwstr>Rutherford, Jim (JARU)</vt:lpwstr>
  </property>
</Properties>
</file>