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<sst xmlns="http://schemas.openxmlformats.org/spreadsheetml/2006/main" count="159" uniqueCount="53">
  <si>
    <t>Rotary Viscosity Measurements Sample Interval 24 Hours</t>
  </si>
  <si>
    <t>Interpolated Vis at 6% Soot</t>
  </si>
  <si>
    <t>Interpolated Soot at</t>
  </si>
  <si>
    <t>Curve Fit for Delta cP</t>
  </si>
  <si>
    <t>Curve Fit for Relative Vis</t>
  </si>
  <si>
    <t>Test</t>
  </si>
  <si>
    <t>OILCODE</t>
  </si>
  <si>
    <t>LAB</t>
  </si>
  <si>
    <t>STAND</t>
  </si>
  <si>
    <t>STRUN</t>
  </si>
  <si>
    <t>Vis</t>
  </si>
  <si>
    <t>Delta</t>
  </si>
  <si>
    <t>Relative</t>
  </si>
  <si>
    <t>9 cP Delta</t>
  </si>
  <si>
    <t>13 cP Delta</t>
  </si>
  <si>
    <t>Vis Delta at 6% Soot</t>
  </si>
  <si>
    <t xml:space="preserve">Soot at 9 cP Delta Vis </t>
  </si>
  <si>
    <t xml:space="preserve">Soot at 13 cP Delta Vis </t>
  </si>
  <si>
    <t>Rel Vis at 6% Soot</t>
  </si>
  <si>
    <t>Soot at 2.0 Rel Vis</t>
  </si>
  <si>
    <t>Soot at 2.5 Rel Vis</t>
  </si>
  <si>
    <t>Ethyl</t>
  </si>
  <si>
    <t>D</t>
  </si>
  <si>
    <t>LZ1</t>
  </si>
  <si>
    <t>B</t>
  </si>
  <si>
    <t>PE1</t>
  </si>
  <si>
    <t>G</t>
  </si>
  <si>
    <t>PE2</t>
  </si>
  <si>
    <t>PE3</t>
  </si>
  <si>
    <t>SwRI1</t>
  </si>
  <si>
    <t>A</t>
  </si>
  <si>
    <t>SwRI2</t>
  </si>
  <si>
    <t>SwRI3</t>
  </si>
  <si>
    <t>SwRI4</t>
  </si>
  <si>
    <t>SwRI5</t>
  </si>
  <si>
    <t>SwRI6</t>
  </si>
  <si>
    <t>SwRI7</t>
  </si>
  <si>
    <t>SwRI8</t>
  </si>
  <si>
    <t>SwRI9</t>
  </si>
  <si>
    <t>XOM</t>
  </si>
  <si>
    <t>F</t>
  </si>
  <si>
    <t>s</t>
  </si>
  <si>
    <t>CoV</t>
  </si>
  <si>
    <t>10 Test Average</t>
  </si>
  <si>
    <t>Rotary Viscosity Measurements Sample Interval 12 Hours</t>
  </si>
  <si>
    <t>N/A</t>
  </si>
  <si>
    <t>Curve Fit for Delta cSt</t>
  </si>
  <si>
    <t>10 cSt Delta</t>
  </si>
  <si>
    <t>15 cSt Delta</t>
  </si>
  <si>
    <t xml:space="preserve">Soot at 10 cSt Delta Vis </t>
  </si>
  <si>
    <t xml:space="preserve">Soot at 15 cSt Delta Vis </t>
  </si>
  <si>
    <t>Kinematic Viscosity Measurements Sample Interval 12 Hours</t>
  </si>
  <si>
    <t>15 Test Average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</si>
</sst>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0.000%"/>
    <numFmt numFmtId="172" formatCode="0.0000%"/>
    <numFmt numFmtId="173" formatCode="0.00000%"/>
    <numFmt numFmtId="174" formatCode="0.000000000"/>
    <numFmt numFmtId="175" formatCode="0.00000000"/>
    <numFmt numFmtId="176" formatCode="0.0000000"/>
    <numFmt numFmtId="177" formatCode="0.000000"/>
    <numFmt numFmtId="178" formatCode="0.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Protection="0">
      <alignment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2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2" fontId="0" fillId="3" borderId="1" xfId="0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40">
      <selection activeCell="A1" sqref="A1"/>
    </sheetView>
  </sheetViews>
  <sheetFormatPr defaultColWidth="9.140625" defaultRowHeight="12.75"/>
  <cols>
    <col min="1" max="1" width="6.140625" style="0" customWidth="1"/>
    <col min="3" max="3" width="4.57421875" style="0" bestFit="1" customWidth="1"/>
    <col min="4" max="5" width="7.140625" style="0" bestFit="1" customWidth="1"/>
    <col min="6" max="8" width="8.00390625" style="0" bestFit="1" customWidth="1"/>
    <col min="9" max="9" width="9.7109375" style="0" bestFit="1" customWidth="1"/>
    <col min="10" max="10" width="10.7109375" style="0" bestFit="1" customWidth="1"/>
  </cols>
  <sheetData>
    <row r="1" ht="13.5" thickBot="1">
      <c r="A1" s="3" t="s">
        <v>0</v>
      </c>
    </row>
    <row r="2" spans="6:16" ht="14.25" thickBot="1" thickTop="1">
      <c r="F2" s="4" t="s">
        <v>1</v>
      </c>
      <c r="G2" s="4"/>
      <c r="H2" s="4"/>
      <c r="I2" s="4" t="s">
        <v>2</v>
      </c>
      <c r="J2" s="4"/>
      <c r="K2" s="4" t="s">
        <v>3</v>
      </c>
      <c r="L2" s="4"/>
      <c r="M2" s="4"/>
      <c r="N2" s="4" t="s">
        <v>4</v>
      </c>
      <c r="O2" s="4"/>
      <c r="P2" s="4"/>
    </row>
    <row r="3" spans="1:16" s="1" customFormat="1" ht="39.75" thickBot="1" thickTop="1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</row>
    <row r="4" spans="1:16" ht="13.5" thickTop="1">
      <c r="A4" t="s">
        <v>21</v>
      </c>
      <c r="B4">
        <v>43653</v>
      </c>
      <c r="C4" t="s">
        <v>22</v>
      </c>
      <c r="D4">
        <v>1</v>
      </c>
      <c r="E4">
        <v>1</v>
      </c>
      <c r="F4" s="7">
        <v>24.7625</v>
      </c>
      <c r="G4" s="7">
        <v>12.7769</v>
      </c>
      <c r="H4" s="7">
        <v>2.06602</v>
      </c>
      <c r="I4" s="7">
        <v>5.84545</v>
      </c>
      <c r="J4" s="7">
        <v>6.00913</v>
      </c>
      <c r="K4" s="7">
        <v>13.5002</v>
      </c>
      <c r="L4" s="7">
        <v>5.83</v>
      </c>
      <c r="M4" s="7">
        <v>5.98</v>
      </c>
      <c r="N4" s="7">
        <v>2.12637</v>
      </c>
      <c r="O4" s="7">
        <v>5.94</v>
      </c>
      <c r="P4" s="7">
        <v>6.22</v>
      </c>
    </row>
    <row r="5" spans="1:16" ht="12.75">
      <c r="A5" t="s">
        <v>23</v>
      </c>
      <c r="B5">
        <v>45862</v>
      </c>
      <c r="C5" t="s">
        <v>24</v>
      </c>
      <c r="D5">
        <v>1</v>
      </c>
      <c r="E5">
        <v>1</v>
      </c>
      <c r="F5" s="7">
        <v>36.9814</v>
      </c>
      <c r="G5" s="7">
        <v>24.8902</v>
      </c>
      <c r="H5" s="7">
        <v>3.05854</v>
      </c>
      <c r="I5" s="7">
        <v>5.10942</v>
      </c>
      <c r="J5" s="7">
        <v>5.53208</v>
      </c>
      <c r="K5" s="7">
        <v>23.1256</v>
      </c>
      <c r="L5" s="7">
        <v>5.52</v>
      </c>
      <c r="M5" s="7">
        <v>5.57</v>
      </c>
      <c r="N5" s="7">
        <v>2.9126</v>
      </c>
      <c r="O5" s="7">
        <v>5.52</v>
      </c>
      <c r="P5" s="7">
        <v>5.83</v>
      </c>
    </row>
    <row r="6" spans="1:16" ht="12.75">
      <c r="A6" t="s">
        <v>25</v>
      </c>
      <c r="B6">
        <v>45186</v>
      </c>
      <c r="C6" t="s">
        <v>26</v>
      </c>
      <c r="D6">
        <v>1</v>
      </c>
      <c r="E6">
        <v>1</v>
      </c>
      <c r="F6" s="7">
        <v>42.8376</v>
      </c>
      <c r="G6" s="7">
        <v>30.7992</v>
      </c>
      <c r="H6" s="7">
        <v>3.55842</v>
      </c>
      <c r="I6" s="7">
        <v>5.25884</v>
      </c>
      <c r="J6" s="7">
        <v>5.39484</v>
      </c>
      <c r="K6" s="7">
        <v>31.1278</v>
      </c>
      <c r="L6" s="7">
        <v>5.25</v>
      </c>
      <c r="M6" s="7">
        <v>5.35</v>
      </c>
      <c r="N6" s="7">
        <v>3.58571</v>
      </c>
      <c r="O6" s="7">
        <v>5.32</v>
      </c>
      <c r="P6" s="7">
        <v>5.49</v>
      </c>
    </row>
    <row r="7" spans="1:16" ht="12.75">
      <c r="A7" t="s">
        <v>27</v>
      </c>
      <c r="B7">
        <v>47497</v>
      </c>
      <c r="C7" t="s">
        <v>26</v>
      </c>
      <c r="D7">
        <v>2</v>
      </c>
      <c r="E7">
        <v>1</v>
      </c>
      <c r="F7" s="7">
        <v>23.284</v>
      </c>
      <c r="G7" s="7">
        <v>11.3072</v>
      </c>
      <c r="H7" s="7">
        <v>1.94409</v>
      </c>
      <c r="I7" s="7">
        <v>5.794</v>
      </c>
      <c r="J7" s="7">
        <v>6.15114</v>
      </c>
      <c r="K7" s="7">
        <v>10.3816</v>
      </c>
      <c r="L7" s="7">
        <v>5.91</v>
      </c>
      <c r="M7" s="7">
        <v>6.15</v>
      </c>
      <c r="N7" s="7">
        <v>1.86681</v>
      </c>
      <c r="O7" s="7">
        <v>6.1</v>
      </c>
      <c r="P7" s="7">
        <v>6.35</v>
      </c>
    </row>
    <row r="8" spans="1:16" ht="12.75">
      <c r="A8" t="s">
        <v>28</v>
      </c>
      <c r="B8">
        <v>47645</v>
      </c>
      <c r="C8" t="s">
        <v>26</v>
      </c>
      <c r="D8">
        <v>1</v>
      </c>
      <c r="E8">
        <v>2</v>
      </c>
      <c r="F8" s="7">
        <v>44.1218</v>
      </c>
      <c r="G8" s="7">
        <v>32.1538</v>
      </c>
      <c r="H8" s="7">
        <v>3.68665</v>
      </c>
      <c r="I8" s="7">
        <v>5.21372</v>
      </c>
      <c r="J8" s="7">
        <v>5.43643</v>
      </c>
      <c r="K8" s="7">
        <v>34.1555</v>
      </c>
      <c r="L8" s="7">
        <v>5.39</v>
      </c>
      <c r="M8" s="7">
        <v>5.42</v>
      </c>
      <c r="N8" s="7">
        <v>3.8539</v>
      </c>
      <c r="O8" s="7">
        <v>5.4</v>
      </c>
      <c r="P8" s="7">
        <v>5.52</v>
      </c>
    </row>
    <row r="9" spans="1:16" ht="12.75">
      <c r="A9" t="s">
        <v>29</v>
      </c>
      <c r="B9">
        <v>43648</v>
      </c>
      <c r="C9" t="s">
        <v>30</v>
      </c>
      <c r="D9">
        <v>1</v>
      </c>
      <c r="E9">
        <v>1</v>
      </c>
      <c r="F9" s="7">
        <v>25.7693</v>
      </c>
      <c r="G9" s="7">
        <v>13.8013</v>
      </c>
      <c r="H9" s="7">
        <v>2.15318</v>
      </c>
      <c r="I9" s="7">
        <v>5.67003</v>
      </c>
      <c r="J9" s="7">
        <v>5.94493</v>
      </c>
      <c r="K9" s="7">
        <v>13.4428</v>
      </c>
      <c r="L9" s="7">
        <v>5.73</v>
      </c>
      <c r="M9" s="7">
        <v>5.98</v>
      </c>
      <c r="N9" s="7">
        <v>2.12323</v>
      </c>
      <c r="O9" s="7">
        <v>5.92</v>
      </c>
      <c r="P9" s="7">
        <v>6.25</v>
      </c>
    </row>
    <row r="10" spans="1:16" ht="12.75">
      <c r="A10" t="s">
        <v>31</v>
      </c>
      <c r="B10">
        <v>46027</v>
      </c>
      <c r="C10" t="s">
        <v>30</v>
      </c>
      <c r="D10">
        <v>2</v>
      </c>
      <c r="E10">
        <v>1</v>
      </c>
      <c r="F10" s="7">
        <v>27.166</v>
      </c>
      <c r="G10" s="7">
        <v>15.2156</v>
      </c>
      <c r="H10" s="7">
        <v>2.27323</v>
      </c>
      <c r="I10" s="7">
        <v>5.6585</v>
      </c>
      <c r="J10" s="7">
        <v>5.87862</v>
      </c>
      <c r="K10" s="7">
        <v>14.5629</v>
      </c>
      <c r="L10" s="7">
        <v>5.66</v>
      </c>
      <c r="M10" s="7">
        <v>5.92</v>
      </c>
      <c r="N10" s="7">
        <v>2.21861</v>
      </c>
      <c r="O10" s="7">
        <v>5.86</v>
      </c>
      <c r="P10" s="7">
        <v>6.18</v>
      </c>
    </row>
    <row r="11" spans="1:16" ht="12.75">
      <c r="A11" t="s">
        <v>32</v>
      </c>
      <c r="B11">
        <v>46028</v>
      </c>
      <c r="C11" t="s">
        <v>30</v>
      </c>
      <c r="D11">
        <v>3</v>
      </c>
      <c r="E11">
        <v>1</v>
      </c>
      <c r="F11" s="7">
        <v>23.8775</v>
      </c>
      <c r="G11" s="7">
        <v>11.9359</v>
      </c>
      <c r="H11" s="7">
        <v>1.99953</v>
      </c>
      <c r="I11" s="7">
        <v>5.68632</v>
      </c>
      <c r="J11" s="7">
        <v>6.08447</v>
      </c>
      <c r="K11" s="7">
        <v>11.3571</v>
      </c>
      <c r="L11" s="7">
        <v>5.76</v>
      </c>
      <c r="M11" s="7">
        <v>6.14</v>
      </c>
      <c r="N11" s="7">
        <v>1.95105</v>
      </c>
      <c r="O11" s="7">
        <v>6.06</v>
      </c>
      <c r="P11" s="7">
        <v>6.49</v>
      </c>
    </row>
    <row r="12" spans="1:16" ht="12.75">
      <c r="A12" t="s">
        <v>33</v>
      </c>
      <c r="B12">
        <v>46029</v>
      </c>
      <c r="C12" t="s">
        <v>30</v>
      </c>
      <c r="D12">
        <v>4</v>
      </c>
      <c r="E12">
        <v>1</v>
      </c>
      <c r="F12" s="7">
        <v>20.911</v>
      </c>
      <c r="G12" s="7">
        <v>8.9606</v>
      </c>
      <c r="H12" s="7">
        <v>1.74982</v>
      </c>
      <c r="I12" s="7">
        <v>6.00747</v>
      </c>
      <c r="J12" s="7">
        <v>6.68173</v>
      </c>
      <c r="K12" s="7">
        <v>9.3956</v>
      </c>
      <c r="L12" s="7">
        <v>5.69</v>
      </c>
      <c r="M12" s="7">
        <v>6.74</v>
      </c>
      <c r="N12" s="7">
        <v>1.78622</v>
      </c>
      <c r="O12" s="7">
        <v>6.68</v>
      </c>
      <c r="P12" s="7">
        <v>6.94</v>
      </c>
    </row>
    <row r="13" spans="1:16" ht="12.75">
      <c r="A13" t="s">
        <v>34</v>
      </c>
      <c r="B13">
        <v>46030</v>
      </c>
      <c r="C13" t="s">
        <v>30</v>
      </c>
      <c r="D13">
        <v>1</v>
      </c>
      <c r="E13">
        <v>2</v>
      </c>
      <c r="F13" s="7">
        <v>23.1357</v>
      </c>
      <c r="G13" s="7">
        <v>11.1853</v>
      </c>
      <c r="H13" s="7">
        <v>1.93598</v>
      </c>
      <c r="I13" s="7">
        <v>5.59103</v>
      </c>
      <c r="J13" s="7">
        <v>6.49305</v>
      </c>
      <c r="K13" s="7">
        <v>10.1098</v>
      </c>
      <c r="L13" s="7">
        <v>5.82</v>
      </c>
      <c r="M13" s="7">
        <v>6.35</v>
      </c>
      <c r="N13" s="7">
        <v>1.84598</v>
      </c>
      <c r="O13" s="7">
        <v>6.24</v>
      </c>
      <c r="P13" s="7">
        <v>6.76</v>
      </c>
    </row>
    <row r="14" spans="1:16" ht="12.75">
      <c r="A14" t="s">
        <v>35</v>
      </c>
      <c r="B14">
        <v>47775</v>
      </c>
      <c r="C14" t="s">
        <v>30</v>
      </c>
      <c r="D14">
        <v>2</v>
      </c>
      <c r="E14">
        <v>2</v>
      </c>
      <c r="F14" s="7">
        <v>30.5086</v>
      </c>
      <c r="G14" s="7">
        <v>18.5142</v>
      </c>
      <c r="H14" s="7">
        <v>2.54357</v>
      </c>
      <c r="I14" s="7">
        <v>5.56105</v>
      </c>
      <c r="J14" s="7">
        <v>5.78686</v>
      </c>
      <c r="K14" s="7">
        <v>18.5018</v>
      </c>
      <c r="L14" s="7">
        <v>5.74</v>
      </c>
      <c r="M14" s="7">
        <v>5.87</v>
      </c>
      <c r="N14" s="7">
        <v>2.54254</v>
      </c>
      <c r="O14" s="7">
        <v>5.84</v>
      </c>
      <c r="P14" s="7">
        <v>5.99</v>
      </c>
    </row>
    <row r="15" spans="1:16" ht="12.75">
      <c r="A15" t="s">
        <v>36</v>
      </c>
      <c r="B15">
        <v>47776</v>
      </c>
      <c r="C15" t="s">
        <v>30</v>
      </c>
      <c r="D15">
        <v>4</v>
      </c>
      <c r="E15">
        <v>2</v>
      </c>
      <c r="F15" s="7">
        <v>21.6755</v>
      </c>
      <c r="G15" s="7">
        <v>9.6987</v>
      </c>
      <c r="H15" s="7">
        <v>1.80979</v>
      </c>
      <c r="I15" s="7">
        <v>5.91491</v>
      </c>
      <c r="J15" s="7">
        <v>6.40043</v>
      </c>
      <c r="K15" s="7">
        <v>8.0882</v>
      </c>
      <c r="L15" s="7">
        <v>6.13</v>
      </c>
      <c r="M15" s="7">
        <v>6.41</v>
      </c>
      <c r="N15" s="7">
        <v>1.67533</v>
      </c>
      <c r="O15" s="7">
        <v>6.35</v>
      </c>
      <c r="P15" s="7">
        <v>6.61</v>
      </c>
    </row>
    <row r="16" spans="1:16" ht="12.75">
      <c r="A16" t="s">
        <v>37</v>
      </c>
      <c r="B16">
        <v>48048</v>
      </c>
      <c r="C16" t="s">
        <v>30</v>
      </c>
      <c r="D16">
        <v>5</v>
      </c>
      <c r="E16">
        <v>1</v>
      </c>
      <c r="F16" s="7">
        <v>31.5268</v>
      </c>
      <c r="G16" s="7">
        <v>19.5236</v>
      </c>
      <c r="H16" s="7">
        <v>2.62654</v>
      </c>
      <c r="I16" s="7">
        <v>5.59661</v>
      </c>
      <c r="J16" s="7">
        <v>5.74993</v>
      </c>
      <c r="K16" s="7">
        <v>18.9641</v>
      </c>
      <c r="L16" s="7">
        <v>5.61</v>
      </c>
      <c r="M16" s="7">
        <v>5.79</v>
      </c>
      <c r="N16" s="7">
        <v>2.57992</v>
      </c>
      <c r="O16" s="7">
        <v>5.75</v>
      </c>
      <c r="P16" s="7">
        <v>5.97</v>
      </c>
    </row>
    <row r="17" spans="1:16" ht="12.75">
      <c r="A17" t="s">
        <v>38</v>
      </c>
      <c r="B17">
        <v>48049</v>
      </c>
      <c r="C17" t="s">
        <v>30</v>
      </c>
      <c r="D17">
        <v>6</v>
      </c>
      <c r="E17">
        <v>1</v>
      </c>
      <c r="F17" s="7">
        <v>28.3914</v>
      </c>
      <c r="G17" s="7">
        <v>16.4938</v>
      </c>
      <c r="H17" s="7">
        <v>2.38631</v>
      </c>
      <c r="I17" s="7">
        <v>5.47756</v>
      </c>
      <c r="J17" s="7">
        <v>5.83312</v>
      </c>
      <c r="K17" s="7">
        <v>15.7295</v>
      </c>
      <c r="L17" s="7">
        <v>5.54</v>
      </c>
      <c r="M17" s="7">
        <v>5.85</v>
      </c>
      <c r="N17" s="7">
        <v>2.32207</v>
      </c>
      <c r="O17" s="7">
        <v>5.77</v>
      </c>
      <c r="P17" s="7">
        <v>6.11</v>
      </c>
    </row>
    <row r="18" spans="1:16" ht="12.75">
      <c r="A18" t="s">
        <v>39</v>
      </c>
      <c r="B18">
        <v>44411</v>
      </c>
      <c r="C18" t="s">
        <v>40</v>
      </c>
      <c r="D18">
        <v>1</v>
      </c>
      <c r="E18">
        <v>1</v>
      </c>
      <c r="F18" s="7">
        <v>24.1219</v>
      </c>
      <c r="G18" s="7">
        <v>12.1187</v>
      </c>
      <c r="H18" s="7">
        <v>2.00962</v>
      </c>
      <c r="I18" s="7">
        <v>5.68468</v>
      </c>
      <c r="J18" s="7">
        <v>6.08911</v>
      </c>
      <c r="K18" s="7">
        <v>12.0524</v>
      </c>
      <c r="L18" s="7">
        <v>5.746</v>
      </c>
      <c r="M18" s="7">
        <v>6.076</v>
      </c>
      <c r="N18" s="7">
        <v>2.0041</v>
      </c>
      <c r="O18" s="7">
        <v>6.006</v>
      </c>
      <c r="P18" s="7">
        <v>6.446</v>
      </c>
    </row>
    <row r="19" spans="3:16" ht="12.75">
      <c r="C19" s="2"/>
      <c r="D19" s="13"/>
      <c r="E19" s="14" t="s">
        <v>52</v>
      </c>
      <c r="F19" s="15">
        <f>AVERAGE(F4:F18)</f>
        <v>28.60473333333333</v>
      </c>
      <c r="G19" s="15">
        <f aca="true" t="shared" si="0" ref="G19:P19">AVERAGE(G4:G18)</f>
        <v>16.624999999999996</v>
      </c>
      <c r="H19" s="15">
        <f t="shared" si="0"/>
        <v>2.3867526666666663</v>
      </c>
      <c r="I19" s="15">
        <f t="shared" si="0"/>
        <v>5.604639333333333</v>
      </c>
      <c r="J19" s="15">
        <f t="shared" si="0"/>
        <v>5.964391333333334</v>
      </c>
      <c r="K19" s="15">
        <f t="shared" si="0"/>
        <v>16.299660000000003</v>
      </c>
      <c r="L19" s="15">
        <f t="shared" si="0"/>
        <v>5.688400000000001</v>
      </c>
      <c r="M19" s="15">
        <f t="shared" si="0"/>
        <v>5.973066666666667</v>
      </c>
      <c r="N19" s="15">
        <f t="shared" si="0"/>
        <v>2.359629333333333</v>
      </c>
      <c r="O19" s="15">
        <f t="shared" si="0"/>
        <v>5.917066666666667</v>
      </c>
      <c r="P19" s="15">
        <f t="shared" si="0"/>
        <v>6.210399999999999</v>
      </c>
    </row>
    <row r="20" spans="3:16" ht="12.75">
      <c r="C20" s="2"/>
      <c r="D20" s="13"/>
      <c r="E20" s="13" t="s">
        <v>41</v>
      </c>
      <c r="F20" s="15">
        <f>STDEV(F4:F18)</f>
        <v>7.360484977195754</v>
      </c>
      <c r="G20" s="15">
        <f aca="true" t="shared" si="1" ref="G20:P20">STDEV(G4:G18)</f>
        <v>7.338748590772918</v>
      </c>
      <c r="H20" s="15">
        <f t="shared" si="1"/>
        <v>0.6092222396215732</v>
      </c>
      <c r="I20" s="15">
        <f t="shared" si="1"/>
        <v>0.25475183799891193</v>
      </c>
      <c r="J20" s="15">
        <f t="shared" si="1"/>
        <v>0.3725911545009838</v>
      </c>
      <c r="K20" s="15">
        <f t="shared" si="1"/>
        <v>7.780410183256033</v>
      </c>
      <c r="L20" s="15">
        <f t="shared" si="1"/>
        <v>0.21261931104339954</v>
      </c>
      <c r="M20" s="15">
        <f t="shared" si="1"/>
        <v>0.3693328863672586</v>
      </c>
      <c r="N20" s="15">
        <f t="shared" si="1"/>
        <v>0.6465612193030649</v>
      </c>
      <c r="O20" s="15">
        <f t="shared" si="1"/>
        <v>0.35620689547080564</v>
      </c>
      <c r="P20" s="15">
        <f t="shared" si="1"/>
        <v>0.4146076975372691</v>
      </c>
    </row>
    <row r="21" spans="3:16" ht="12.75">
      <c r="C21" s="2"/>
      <c r="D21" s="13"/>
      <c r="E21" s="13" t="s">
        <v>42</v>
      </c>
      <c r="F21" s="16">
        <f>F20/F19</f>
        <v>0.2573170283191741</v>
      </c>
      <c r="G21" s="16">
        <f aca="true" t="shared" si="2" ref="G21:P21">G20/G19</f>
        <v>0.4414284866630328</v>
      </c>
      <c r="H21" s="16">
        <f t="shared" si="2"/>
        <v>0.2552515173147001</v>
      </c>
      <c r="I21" s="16">
        <f t="shared" si="2"/>
        <v>0.04545374338073588</v>
      </c>
      <c r="J21" s="16">
        <f t="shared" si="2"/>
        <v>0.06246926696755708</v>
      </c>
      <c r="K21" s="16">
        <f t="shared" si="2"/>
        <v>0.47733573481017594</v>
      </c>
      <c r="L21" s="16">
        <f t="shared" si="2"/>
        <v>0.03737770041547703</v>
      </c>
      <c r="M21" s="16">
        <f t="shared" si="2"/>
        <v>0.061833042719640144</v>
      </c>
      <c r="N21" s="16">
        <f t="shared" si="2"/>
        <v>0.2740096548934232</v>
      </c>
      <c r="O21" s="16">
        <f t="shared" si="2"/>
        <v>0.06019991247985584</v>
      </c>
      <c r="P21" s="16">
        <f t="shared" si="2"/>
        <v>0.06676022438768343</v>
      </c>
    </row>
    <row r="22" spans="4:16" ht="12.75">
      <c r="D22" s="8"/>
      <c r="E22" s="9" t="s">
        <v>43</v>
      </c>
      <c r="F22" s="10">
        <f>AVERAGE(F5,F9:F12,F14:F18)</f>
        <v>27.09294</v>
      </c>
      <c r="G22" s="10">
        <f aca="true" t="shared" si="3" ref="G22:P22">AVERAGE(G5,G9:G12,G14:G18)</f>
        <v>15.115260000000001</v>
      </c>
      <c r="H22" s="10">
        <f t="shared" si="3"/>
        <v>2.2610129999999997</v>
      </c>
      <c r="I22" s="10">
        <f t="shared" si="3"/>
        <v>5.636655</v>
      </c>
      <c r="J22" s="10">
        <f t="shared" si="3"/>
        <v>5.9981279999999995</v>
      </c>
      <c r="K22" s="10">
        <f t="shared" si="3"/>
        <v>14.522</v>
      </c>
      <c r="L22" s="10">
        <f t="shared" si="3"/>
        <v>5.7126</v>
      </c>
      <c r="M22" s="10">
        <f t="shared" si="3"/>
        <v>6.034599999999999</v>
      </c>
      <c r="N22" s="10">
        <f t="shared" si="3"/>
        <v>2.211567</v>
      </c>
      <c r="O22" s="10">
        <f t="shared" si="3"/>
        <v>5.9756</v>
      </c>
      <c r="P22" s="10">
        <f t="shared" si="3"/>
        <v>6.281599999999999</v>
      </c>
    </row>
    <row r="23" spans="4:16" ht="12.75">
      <c r="D23" s="8"/>
      <c r="E23" s="11" t="s">
        <v>41</v>
      </c>
      <c r="F23" s="10">
        <f>STDEV(F5,F9:F12,F14:F18)</f>
        <v>4.936058023294857</v>
      </c>
      <c r="G23" s="10">
        <f aca="true" t="shared" si="4" ref="G23:P23">STDEV(G5,G9:G12,G14:G18)</f>
        <v>4.904411868738415</v>
      </c>
      <c r="H23" s="10">
        <f t="shared" si="4"/>
        <v>0.4046214403076862</v>
      </c>
      <c r="I23" s="10">
        <f t="shared" si="4"/>
        <v>0.24310523534058567</v>
      </c>
      <c r="J23" s="10">
        <f t="shared" si="4"/>
        <v>0.3354380621019006</v>
      </c>
      <c r="K23" s="10">
        <f t="shared" si="4"/>
        <v>4.666746078848133</v>
      </c>
      <c r="L23" s="10">
        <f t="shared" si="4"/>
        <v>0.16974765585028964</v>
      </c>
      <c r="M23" s="10">
        <f t="shared" si="4"/>
        <v>0.33404996299622663</v>
      </c>
      <c r="N23" s="10">
        <f t="shared" si="4"/>
        <v>0.3853022079139084</v>
      </c>
      <c r="O23" s="10">
        <f t="shared" si="4"/>
        <v>0.32998020142628476</v>
      </c>
      <c r="P23" s="10">
        <f t="shared" si="4"/>
        <v>0.33971072661572344</v>
      </c>
    </row>
    <row r="24" spans="4:16" ht="12.75">
      <c r="D24" s="8"/>
      <c r="E24" s="11" t="s">
        <v>42</v>
      </c>
      <c r="F24" s="12">
        <f>F23/F22</f>
        <v>0.18218982595815947</v>
      </c>
      <c r="G24" s="12">
        <f>G23/G22</f>
        <v>0.3244675823464773</v>
      </c>
      <c r="H24" s="12">
        <f>H23/H22</f>
        <v>0.1789558221503752</v>
      </c>
      <c r="I24" s="12">
        <f>I23/I22</f>
        <v>0.04312934450318241</v>
      </c>
      <c r="J24" s="12">
        <f>J23/J22</f>
        <v>0.055923791906725</v>
      </c>
      <c r="K24" s="12">
        <f>K23/K22</f>
        <v>0.32135698105275673</v>
      </c>
      <c r="L24" s="12">
        <f>L23/L22</f>
        <v>0.02971460558244751</v>
      </c>
      <c r="M24" s="12">
        <f>M23/M22</f>
        <v>0.05535577552716446</v>
      </c>
      <c r="N24" s="12">
        <f>N23/N22</f>
        <v>0.17422135884371054</v>
      </c>
      <c r="O24" s="12">
        <f>O23/O22</f>
        <v>0.05522126672238516</v>
      </c>
      <c r="P24" s="12">
        <f>P23/P22</f>
        <v>0.05408028633082709</v>
      </c>
    </row>
    <row r="25" ht="13.5" thickBot="1">
      <c r="A25" s="3" t="s">
        <v>44</v>
      </c>
    </row>
    <row r="26" spans="6:16" ht="14.25" thickBot="1" thickTop="1">
      <c r="F26" s="4" t="s">
        <v>1</v>
      </c>
      <c r="G26" s="4"/>
      <c r="H26" s="4"/>
      <c r="I26" s="4" t="s">
        <v>2</v>
      </c>
      <c r="J26" s="4"/>
      <c r="K26" s="4" t="s">
        <v>3</v>
      </c>
      <c r="L26" s="4"/>
      <c r="M26" s="4"/>
      <c r="N26" s="4" t="s">
        <v>4</v>
      </c>
      <c r="O26" s="4"/>
      <c r="P26" s="4"/>
    </row>
    <row r="27" spans="1:16" ht="39.75" thickBot="1" thickTop="1">
      <c r="A27" s="5" t="s">
        <v>5</v>
      </c>
      <c r="B27" s="5" t="s">
        <v>6</v>
      </c>
      <c r="C27" s="5" t="s">
        <v>7</v>
      </c>
      <c r="D27" s="5" t="s">
        <v>8</v>
      </c>
      <c r="E27" s="5" t="s">
        <v>9</v>
      </c>
      <c r="F27" s="6" t="s">
        <v>10</v>
      </c>
      <c r="G27" s="6" t="s">
        <v>11</v>
      </c>
      <c r="H27" s="6" t="s">
        <v>12</v>
      </c>
      <c r="I27" s="6" t="s">
        <v>13</v>
      </c>
      <c r="J27" s="6" t="s">
        <v>14</v>
      </c>
      <c r="K27" s="6" t="s">
        <v>15</v>
      </c>
      <c r="L27" s="6" t="s">
        <v>16</v>
      </c>
      <c r="M27" s="6" t="s">
        <v>17</v>
      </c>
      <c r="N27" s="6" t="s">
        <v>18</v>
      </c>
      <c r="O27" s="6" t="s">
        <v>19</v>
      </c>
      <c r="P27" s="6" t="s">
        <v>20</v>
      </c>
    </row>
    <row r="28" spans="1:16" ht="13.5" thickTop="1">
      <c r="A28" t="s">
        <v>23</v>
      </c>
      <c r="B28">
        <v>45862</v>
      </c>
      <c r="C28" t="s">
        <v>24</v>
      </c>
      <c r="D28">
        <v>1</v>
      </c>
      <c r="E28">
        <v>1</v>
      </c>
      <c r="F28" s="7">
        <v>35.8737</v>
      </c>
      <c r="G28" s="7">
        <v>23.7825</v>
      </c>
      <c r="H28" s="7">
        <v>2.96693</v>
      </c>
      <c r="I28" s="7">
        <v>5.17517</v>
      </c>
      <c r="J28" s="7">
        <v>5.53751</v>
      </c>
      <c r="K28" s="7">
        <v>23.849</v>
      </c>
      <c r="L28" s="7">
        <v>5.26</v>
      </c>
      <c r="M28" s="7">
        <v>5.58</v>
      </c>
      <c r="N28" s="7">
        <v>2.97243</v>
      </c>
      <c r="O28" s="7">
        <v>5.53</v>
      </c>
      <c r="P28" s="7">
        <v>5.8</v>
      </c>
    </row>
    <row r="29" spans="1:16" ht="12.75">
      <c r="A29" t="s">
        <v>29</v>
      </c>
      <c r="B29">
        <v>43648</v>
      </c>
      <c r="C29" t="s">
        <v>30</v>
      </c>
      <c r="D29">
        <v>1</v>
      </c>
      <c r="E29">
        <v>1</v>
      </c>
      <c r="F29" s="7">
        <v>24.9036</v>
      </c>
      <c r="G29" s="7">
        <v>12.9356</v>
      </c>
      <c r="H29" s="7">
        <v>2.08085</v>
      </c>
      <c r="I29" s="7">
        <v>5.67932</v>
      </c>
      <c r="J29" s="7">
        <v>6.00524</v>
      </c>
      <c r="K29" s="7">
        <v>13.7942</v>
      </c>
      <c r="L29" s="7">
        <v>5.72</v>
      </c>
      <c r="M29" s="7">
        <v>5.96</v>
      </c>
      <c r="N29" s="7">
        <v>2.15259</v>
      </c>
      <c r="O29" s="7">
        <v>5.9</v>
      </c>
      <c r="P29" s="7">
        <v>6.22</v>
      </c>
    </row>
    <row r="30" spans="1:16" ht="12.75">
      <c r="A30" t="s">
        <v>31</v>
      </c>
      <c r="B30">
        <v>46027</v>
      </c>
      <c r="C30" t="s">
        <v>30</v>
      </c>
      <c r="D30">
        <v>2</v>
      </c>
      <c r="E30">
        <v>1</v>
      </c>
      <c r="F30" s="7">
        <v>26.1865</v>
      </c>
      <c r="G30" s="7">
        <v>14.2361</v>
      </c>
      <c r="H30" s="7">
        <v>2.19127</v>
      </c>
      <c r="I30" s="7">
        <v>5.6579</v>
      </c>
      <c r="J30" s="7">
        <v>5.91959</v>
      </c>
      <c r="K30" s="7">
        <v>14.3537</v>
      </c>
      <c r="L30" s="7">
        <v>5.63</v>
      </c>
      <c r="M30" s="7">
        <v>5.92</v>
      </c>
      <c r="N30" s="7">
        <v>2.20111</v>
      </c>
      <c r="O30" s="7">
        <v>5.85</v>
      </c>
      <c r="P30" s="7">
        <v>6.2</v>
      </c>
    </row>
    <row r="31" spans="1:16" ht="12.75">
      <c r="A31" t="s">
        <v>32</v>
      </c>
      <c r="B31">
        <v>46028</v>
      </c>
      <c r="C31" t="s">
        <v>30</v>
      </c>
      <c r="D31">
        <v>3</v>
      </c>
      <c r="E31">
        <v>1</v>
      </c>
      <c r="F31" s="7">
        <v>23.7164</v>
      </c>
      <c r="G31" s="7">
        <v>11.7748</v>
      </c>
      <c r="H31" s="7">
        <v>1.98603</v>
      </c>
      <c r="I31" s="7">
        <v>5.61861</v>
      </c>
      <c r="J31" s="7">
        <v>6.1047</v>
      </c>
      <c r="K31" s="7">
        <v>11.7113</v>
      </c>
      <c r="L31" s="7">
        <v>5.79</v>
      </c>
      <c r="M31" s="7">
        <v>6.09</v>
      </c>
      <c r="N31" s="7">
        <v>1.98071</v>
      </c>
      <c r="O31" s="7">
        <v>6.02</v>
      </c>
      <c r="P31" s="7">
        <v>6.36</v>
      </c>
    </row>
    <row r="32" spans="1:16" ht="12.75">
      <c r="A32" t="s">
        <v>33</v>
      </c>
      <c r="B32">
        <v>46029</v>
      </c>
      <c r="C32" t="s">
        <v>30</v>
      </c>
      <c r="D32">
        <v>4</v>
      </c>
      <c r="E32">
        <v>1</v>
      </c>
      <c r="F32" s="7">
        <v>21.0756</v>
      </c>
      <c r="G32" s="7">
        <v>9.1252</v>
      </c>
      <c r="H32" s="7">
        <v>1.76359</v>
      </c>
      <c r="I32" s="7">
        <v>5.95712</v>
      </c>
      <c r="J32" s="7">
        <v>6.6178</v>
      </c>
      <c r="K32" s="7">
        <v>9.5614</v>
      </c>
      <c r="L32" s="7">
        <v>5.9</v>
      </c>
      <c r="M32" s="7">
        <v>6.59</v>
      </c>
      <c r="N32" s="7">
        <v>1.80009</v>
      </c>
      <c r="O32" s="7">
        <v>6.43</v>
      </c>
      <c r="P32" s="7" t="s">
        <v>45</v>
      </c>
    </row>
    <row r="33" spans="1:16" ht="12.75">
      <c r="A33" t="s">
        <v>35</v>
      </c>
      <c r="B33">
        <v>47775</v>
      </c>
      <c r="C33" t="s">
        <v>30</v>
      </c>
      <c r="D33">
        <v>2</v>
      </c>
      <c r="E33">
        <v>2</v>
      </c>
      <c r="F33" s="7">
        <v>30.37</v>
      </c>
      <c r="G33" s="7">
        <v>18.3756</v>
      </c>
      <c r="H33" s="7">
        <v>2.53201</v>
      </c>
      <c r="I33" s="7">
        <v>5.78061</v>
      </c>
      <c r="J33" s="7">
        <v>5.87204</v>
      </c>
      <c r="K33" s="7">
        <v>19.2551</v>
      </c>
      <c r="L33" s="7">
        <v>5.7</v>
      </c>
      <c r="M33" s="7">
        <v>5.83</v>
      </c>
      <c r="N33" s="7">
        <v>2.60534</v>
      </c>
      <c r="O33" s="7">
        <v>5.8</v>
      </c>
      <c r="P33" s="7">
        <v>5.97</v>
      </c>
    </row>
    <row r="34" spans="1:16" ht="12.75">
      <c r="A34" t="s">
        <v>36</v>
      </c>
      <c r="B34">
        <v>47776</v>
      </c>
      <c r="C34" t="s">
        <v>30</v>
      </c>
      <c r="D34">
        <v>4</v>
      </c>
      <c r="E34">
        <v>2</v>
      </c>
      <c r="F34" s="7">
        <v>21.8133</v>
      </c>
      <c r="G34" s="7">
        <v>9.8365</v>
      </c>
      <c r="H34" s="7">
        <v>1.8213</v>
      </c>
      <c r="I34" s="7">
        <v>5.89968</v>
      </c>
      <c r="J34" s="7">
        <v>6.40029</v>
      </c>
      <c r="K34" s="7">
        <v>9.3979</v>
      </c>
      <c r="L34" s="7">
        <v>5.96</v>
      </c>
      <c r="M34" s="7">
        <v>6.27</v>
      </c>
      <c r="N34" s="7">
        <v>1.78467</v>
      </c>
      <c r="O34" s="7">
        <v>6.21</v>
      </c>
      <c r="P34" s="7">
        <v>6.5</v>
      </c>
    </row>
    <row r="35" spans="1:16" ht="12.75">
      <c r="A35" t="s">
        <v>37</v>
      </c>
      <c r="B35">
        <v>48048</v>
      </c>
      <c r="C35" t="s">
        <v>30</v>
      </c>
      <c r="D35">
        <v>5</v>
      </c>
      <c r="E35">
        <v>1</v>
      </c>
      <c r="F35" s="7">
        <v>27.4032</v>
      </c>
      <c r="G35" s="7">
        <v>15.4</v>
      </c>
      <c r="H35" s="7">
        <v>2.28299</v>
      </c>
      <c r="I35" s="7">
        <v>5.6151</v>
      </c>
      <c r="J35" s="7">
        <v>5.93919</v>
      </c>
      <c r="K35" s="7">
        <v>17.7611</v>
      </c>
      <c r="L35" s="7">
        <v>5.67</v>
      </c>
      <c r="M35" s="7">
        <v>5.84</v>
      </c>
      <c r="N35" s="7">
        <v>2.4797</v>
      </c>
      <c r="O35" s="7">
        <v>5.8</v>
      </c>
      <c r="P35" s="7">
        <v>6.01</v>
      </c>
    </row>
    <row r="36" spans="1:16" ht="12.75">
      <c r="A36" t="s">
        <v>38</v>
      </c>
      <c r="B36">
        <v>48049</v>
      </c>
      <c r="C36" t="s">
        <v>30</v>
      </c>
      <c r="D36">
        <v>6</v>
      </c>
      <c r="E36">
        <v>1</v>
      </c>
      <c r="F36" s="7">
        <v>28.8565</v>
      </c>
      <c r="G36" s="7">
        <v>16.9589</v>
      </c>
      <c r="H36" s="7">
        <v>2.4254</v>
      </c>
      <c r="I36" s="7">
        <v>5.70881</v>
      </c>
      <c r="J36" s="7">
        <v>5.85126</v>
      </c>
      <c r="K36" s="7">
        <v>15.974</v>
      </c>
      <c r="L36" s="7">
        <v>5.66</v>
      </c>
      <c r="M36" s="7">
        <v>5.88</v>
      </c>
      <c r="N36" s="7">
        <v>2.34263</v>
      </c>
      <c r="O36" s="7">
        <v>5.82</v>
      </c>
      <c r="P36" s="7">
        <v>6.08</v>
      </c>
    </row>
    <row r="37" spans="1:16" ht="12.75">
      <c r="A37" t="s">
        <v>39</v>
      </c>
      <c r="B37">
        <v>44411</v>
      </c>
      <c r="C37" t="s">
        <v>40</v>
      </c>
      <c r="D37">
        <v>1</v>
      </c>
      <c r="E37">
        <v>1</v>
      </c>
      <c r="F37" s="7">
        <v>23.2032</v>
      </c>
      <c r="G37" s="7">
        <v>11.2</v>
      </c>
      <c r="H37" s="7">
        <v>1.93308</v>
      </c>
      <c r="I37" s="7">
        <v>5.75589</v>
      </c>
      <c r="J37" s="7">
        <v>6.12427</v>
      </c>
      <c r="K37" s="7">
        <v>11.4937</v>
      </c>
      <c r="L37" s="7">
        <v>5.766</v>
      </c>
      <c r="M37" s="7">
        <v>6.136</v>
      </c>
      <c r="N37" s="7">
        <v>1.95755</v>
      </c>
      <c r="O37" s="7">
        <v>6.046</v>
      </c>
      <c r="P37" s="7">
        <v>6.516</v>
      </c>
    </row>
    <row r="38" spans="3:16" ht="12.75">
      <c r="C38" s="2"/>
      <c r="D38" s="11"/>
      <c r="E38" s="9" t="s">
        <v>43</v>
      </c>
      <c r="F38" s="10">
        <f>AVERAGE(F28:F37)</f>
        <v>26.3402</v>
      </c>
      <c r="G38" s="10">
        <f aca="true" t="shared" si="5" ref="G38:P38">AVERAGE(G28:G37)</f>
        <v>14.362519999999998</v>
      </c>
      <c r="H38" s="10">
        <f t="shared" si="5"/>
        <v>2.1983449999999998</v>
      </c>
      <c r="I38" s="10">
        <f t="shared" si="5"/>
        <v>5.684821</v>
      </c>
      <c r="J38" s="10">
        <f t="shared" si="5"/>
        <v>6.037189</v>
      </c>
      <c r="K38" s="10">
        <f t="shared" si="5"/>
        <v>14.715139999999996</v>
      </c>
      <c r="L38" s="10">
        <f t="shared" si="5"/>
        <v>5.7056000000000004</v>
      </c>
      <c r="M38" s="10">
        <f t="shared" si="5"/>
        <v>6.009600000000001</v>
      </c>
      <c r="N38" s="10">
        <f t="shared" si="5"/>
        <v>2.227682</v>
      </c>
      <c r="O38" s="10">
        <f t="shared" si="5"/>
        <v>5.9406</v>
      </c>
      <c r="P38" s="10">
        <f t="shared" si="5"/>
        <v>6.183999999999999</v>
      </c>
    </row>
    <row r="39" spans="3:16" ht="12.75">
      <c r="C39" s="2"/>
      <c r="D39" s="11"/>
      <c r="E39" s="11" t="s">
        <v>41</v>
      </c>
      <c r="F39" s="10">
        <f>STDEV(F28:F37)</f>
        <v>4.492092069403753</v>
      </c>
      <c r="G39" s="10">
        <f aca="true" t="shared" si="6" ref="G39:P39">STDEV(G28:G37)</f>
        <v>4.463713902321457</v>
      </c>
      <c r="H39" s="10">
        <f t="shared" si="6"/>
        <v>0.36836683643256174</v>
      </c>
      <c r="I39" s="10">
        <f t="shared" si="6"/>
        <v>0.2120945806028726</v>
      </c>
      <c r="J39" s="10">
        <f t="shared" si="6"/>
        <v>0.3013062784480707</v>
      </c>
      <c r="K39" s="10">
        <f t="shared" si="6"/>
        <v>4.596070944041961</v>
      </c>
      <c r="L39" s="10">
        <f t="shared" si="6"/>
        <v>0.1888980912790834</v>
      </c>
      <c r="M39" s="10">
        <f t="shared" si="6"/>
        <v>0.27888157582266065</v>
      </c>
      <c r="N39" s="10">
        <f t="shared" si="6"/>
        <v>0.37909353286784137</v>
      </c>
      <c r="O39" s="10">
        <f t="shared" si="6"/>
        <v>0.24989606728487498</v>
      </c>
      <c r="P39" s="10">
        <f t="shared" si="6"/>
        <v>0.24417002273008878</v>
      </c>
    </row>
    <row r="40" spans="3:16" ht="12.75">
      <c r="C40" s="2"/>
      <c r="D40" s="11"/>
      <c r="E40" s="11" t="s">
        <v>42</v>
      </c>
      <c r="F40" s="12">
        <f>F39/F38</f>
        <v>0.17054130452326685</v>
      </c>
      <c r="G40" s="12">
        <f aca="true" t="shared" si="7" ref="G40:P40">G39/G38</f>
        <v>0.31078904693058446</v>
      </c>
      <c r="H40" s="12">
        <f t="shared" si="7"/>
        <v>0.16756552608101175</v>
      </c>
      <c r="I40" s="12">
        <f t="shared" si="7"/>
        <v>0.037308928566593846</v>
      </c>
      <c r="J40" s="12">
        <f t="shared" si="7"/>
        <v>0.04990837266285198</v>
      </c>
      <c r="K40" s="12">
        <f t="shared" si="7"/>
        <v>0.312336202308776</v>
      </c>
      <c r="L40" s="12">
        <f t="shared" si="7"/>
        <v>0.03310748935766324</v>
      </c>
      <c r="M40" s="12">
        <f t="shared" si="7"/>
        <v>0.046406013016284046</v>
      </c>
      <c r="N40" s="12">
        <f t="shared" si="7"/>
        <v>0.1701739893161777</v>
      </c>
      <c r="O40" s="12">
        <f t="shared" si="7"/>
        <v>0.04206579592715803</v>
      </c>
      <c r="P40" s="12">
        <f t="shared" si="7"/>
        <v>0.039484156327634023</v>
      </c>
    </row>
    <row r="41" ht="13.5" thickBot="1">
      <c r="A41" s="3" t="s">
        <v>51</v>
      </c>
    </row>
    <row r="42" spans="6:16" ht="14.25" thickBot="1" thickTop="1">
      <c r="F42" s="4" t="s">
        <v>1</v>
      </c>
      <c r="G42" s="4"/>
      <c r="H42" s="4"/>
      <c r="I42" s="4" t="s">
        <v>2</v>
      </c>
      <c r="J42" s="4"/>
      <c r="K42" s="4" t="s">
        <v>46</v>
      </c>
      <c r="L42" s="4"/>
      <c r="M42" s="4"/>
      <c r="N42" s="4" t="s">
        <v>4</v>
      </c>
      <c r="O42" s="4"/>
      <c r="P42" s="4"/>
    </row>
    <row r="43" spans="1:16" ht="39.75" thickBot="1" thickTop="1">
      <c r="A43" s="5" t="s">
        <v>5</v>
      </c>
      <c r="B43" s="5" t="s">
        <v>6</v>
      </c>
      <c r="C43" s="5" t="s">
        <v>7</v>
      </c>
      <c r="D43" s="5" t="s">
        <v>8</v>
      </c>
      <c r="E43" s="5" t="s">
        <v>9</v>
      </c>
      <c r="F43" s="6" t="s">
        <v>10</v>
      </c>
      <c r="G43" s="6" t="s">
        <v>11</v>
      </c>
      <c r="H43" s="6" t="s">
        <v>12</v>
      </c>
      <c r="I43" s="6" t="s">
        <v>47</v>
      </c>
      <c r="J43" s="6" t="s">
        <v>48</v>
      </c>
      <c r="K43" s="6" t="s">
        <v>15</v>
      </c>
      <c r="L43" s="6" t="s">
        <v>49</v>
      </c>
      <c r="M43" s="6" t="s">
        <v>50</v>
      </c>
      <c r="N43" s="6" t="s">
        <v>18</v>
      </c>
      <c r="O43" s="6" t="s">
        <v>19</v>
      </c>
      <c r="P43" s="6" t="s">
        <v>20</v>
      </c>
    </row>
    <row r="44" spans="1:16" ht="13.5" thickTop="1">
      <c r="A44" t="s">
        <v>21</v>
      </c>
      <c r="B44">
        <v>43653</v>
      </c>
      <c r="C44" t="s">
        <v>22</v>
      </c>
      <c r="D44">
        <v>1</v>
      </c>
      <c r="E44">
        <v>1</v>
      </c>
      <c r="F44" s="7">
        <v>26.3971</v>
      </c>
      <c r="G44" s="7">
        <v>12.7771</v>
      </c>
      <c r="H44" s="7">
        <v>1.93811</v>
      </c>
      <c r="I44" s="7">
        <v>5.64587</v>
      </c>
      <c r="J44" s="7">
        <v>6.09582</v>
      </c>
      <c r="K44" s="7">
        <v>14.6786</v>
      </c>
      <c r="L44" s="7">
        <v>5.59</v>
      </c>
      <c r="M44" s="7">
        <v>6.03</v>
      </c>
      <c r="N44" s="7">
        <v>2.07772</v>
      </c>
      <c r="O44" s="7">
        <v>5.92</v>
      </c>
      <c r="P44" s="7">
        <v>6.4</v>
      </c>
    </row>
    <row r="45" spans="1:16" ht="12.75">
      <c r="A45" t="s">
        <v>23</v>
      </c>
      <c r="B45">
        <v>45862</v>
      </c>
      <c r="C45" t="s">
        <v>24</v>
      </c>
      <c r="D45">
        <v>1</v>
      </c>
      <c r="E45">
        <v>1</v>
      </c>
      <c r="F45" s="7">
        <v>42.4908</v>
      </c>
      <c r="G45" s="7">
        <v>28.7508</v>
      </c>
      <c r="H45" s="7">
        <v>3.09249</v>
      </c>
      <c r="I45" s="7">
        <v>5.35291</v>
      </c>
      <c r="J45" s="7">
        <v>5.68885</v>
      </c>
      <c r="K45" s="7">
        <v>25.14</v>
      </c>
      <c r="L45" s="7">
        <v>5.25</v>
      </c>
      <c r="M45" s="7">
        <v>5.4</v>
      </c>
      <c r="N45" s="7">
        <v>2.82969</v>
      </c>
      <c r="O45" s="7">
        <v>5.36</v>
      </c>
      <c r="P45" s="7">
        <v>5.77</v>
      </c>
    </row>
    <row r="46" spans="1:16" ht="12.75">
      <c r="A46" t="s">
        <v>25</v>
      </c>
      <c r="B46">
        <v>45186</v>
      </c>
      <c r="C46" t="s">
        <v>26</v>
      </c>
      <c r="D46">
        <v>1</v>
      </c>
      <c r="E46">
        <v>1</v>
      </c>
      <c r="F46" s="7">
        <v>36.9023</v>
      </c>
      <c r="G46" s="7">
        <v>23.2223</v>
      </c>
      <c r="H46" s="7">
        <v>2.69754</v>
      </c>
      <c r="I46" s="7">
        <v>5.34347</v>
      </c>
      <c r="J46" s="7">
        <v>5.67444</v>
      </c>
      <c r="K46" s="7">
        <v>21.4025</v>
      </c>
      <c r="L46" s="7">
        <v>5.27</v>
      </c>
      <c r="M46" s="7">
        <v>5.38</v>
      </c>
      <c r="N46" s="7">
        <v>2.56451</v>
      </c>
      <c r="O46" s="7">
        <v>5.34</v>
      </c>
      <c r="P46" s="7">
        <v>5.99</v>
      </c>
    </row>
    <row r="47" spans="1:16" ht="12.75">
      <c r="A47" t="s">
        <v>27</v>
      </c>
      <c r="B47">
        <v>47497</v>
      </c>
      <c r="C47" t="s">
        <v>26</v>
      </c>
      <c r="D47">
        <v>2</v>
      </c>
      <c r="E47">
        <v>1</v>
      </c>
      <c r="F47" s="7">
        <v>25.03</v>
      </c>
      <c r="G47" s="7">
        <v>11.42</v>
      </c>
      <c r="H47" s="7">
        <v>1.83909</v>
      </c>
      <c r="I47" s="7">
        <v>5.86333</v>
      </c>
      <c r="J47" s="7">
        <v>6.29036</v>
      </c>
      <c r="K47" s="7">
        <v>9.1293</v>
      </c>
      <c r="L47" s="7">
        <v>5.44</v>
      </c>
      <c r="M47" s="7">
        <v>6.41</v>
      </c>
      <c r="N47" s="7">
        <v>1.67078</v>
      </c>
      <c r="O47" s="7">
        <v>6.37</v>
      </c>
      <c r="P47" s="7">
        <v>6.52</v>
      </c>
    </row>
    <row r="48" spans="1:16" ht="12.75">
      <c r="A48" t="s">
        <v>28</v>
      </c>
      <c r="B48">
        <v>47645</v>
      </c>
      <c r="C48" t="s">
        <v>26</v>
      </c>
      <c r="D48">
        <v>1</v>
      </c>
      <c r="E48">
        <v>2</v>
      </c>
      <c r="F48" s="7">
        <v>63.2458</v>
      </c>
      <c r="G48" s="7">
        <v>49.6458</v>
      </c>
      <c r="H48" s="7">
        <v>4.65043</v>
      </c>
      <c r="I48" s="7">
        <v>5.30591</v>
      </c>
      <c r="J48" s="7">
        <v>5.56852</v>
      </c>
      <c r="K48" s="7">
        <v>53.1941</v>
      </c>
      <c r="L48" s="7">
        <v>5.16</v>
      </c>
      <c r="M48" s="7">
        <v>5.73</v>
      </c>
      <c r="N48" s="7">
        <v>4.91133</v>
      </c>
      <c r="O48" s="7">
        <v>5.72</v>
      </c>
      <c r="P48" s="7">
        <v>5.78</v>
      </c>
    </row>
    <row r="49" spans="1:16" ht="12.75">
      <c r="A49" t="s">
        <v>29</v>
      </c>
      <c r="B49">
        <v>43648</v>
      </c>
      <c r="C49" t="s">
        <v>30</v>
      </c>
      <c r="D49">
        <v>1</v>
      </c>
      <c r="E49">
        <v>1</v>
      </c>
      <c r="F49" s="7">
        <v>26.7136</v>
      </c>
      <c r="G49" s="7">
        <v>13.1136</v>
      </c>
      <c r="H49" s="7">
        <v>1.96424</v>
      </c>
      <c r="I49" s="7">
        <v>5.72379</v>
      </c>
      <c r="J49" s="7">
        <v>6.12576</v>
      </c>
      <c r="K49" s="7">
        <v>12.5701</v>
      </c>
      <c r="L49" s="7">
        <v>5.79</v>
      </c>
      <c r="M49" s="7">
        <v>6.15</v>
      </c>
      <c r="N49" s="7">
        <v>1.92427</v>
      </c>
      <c r="O49" s="7">
        <v>6.07</v>
      </c>
      <c r="P49" s="7">
        <v>6.4</v>
      </c>
    </row>
    <row r="50" spans="1:16" ht="12.75">
      <c r="A50" t="s">
        <v>31</v>
      </c>
      <c r="B50">
        <v>46027</v>
      </c>
      <c r="C50" t="s">
        <v>30</v>
      </c>
      <c r="D50">
        <v>2</v>
      </c>
      <c r="E50">
        <v>1</v>
      </c>
      <c r="F50" s="7">
        <v>27.6179</v>
      </c>
      <c r="G50" s="7">
        <v>14.0379</v>
      </c>
      <c r="H50" s="7">
        <v>2.03372</v>
      </c>
      <c r="I50" s="7">
        <v>5.53875</v>
      </c>
      <c r="J50" s="7">
        <v>6.0964</v>
      </c>
      <c r="K50" s="7">
        <v>14.1481</v>
      </c>
      <c r="L50" s="7">
        <v>5.58</v>
      </c>
      <c r="M50" s="7">
        <v>6.07</v>
      </c>
      <c r="N50" s="7">
        <v>2.04184</v>
      </c>
      <c r="O50" s="7">
        <v>5.96</v>
      </c>
      <c r="P50" s="7">
        <v>6.36</v>
      </c>
    </row>
    <row r="51" spans="1:16" ht="12.75">
      <c r="A51" t="s">
        <v>32</v>
      </c>
      <c r="B51">
        <v>46028</v>
      </c>
      <c r="C51" t="s">
        <v>30</v>
      </c>
      <c r="D51">
        <v>3</v>
      </c>
      <c r="E51">
        <v>1</v>
      </c>
      <c r="F51" s="7">
        <v>27.6709</v>
      </c>
      <c r="G51" s="7">
        <v>14.1009</v>
      </c>
      <c r="H51" s="7">
        <v>2.03912</v>
      </c>
      <c r="I51" s="7">
        <v>5.66837</v>
      </c>
      <c r="J51" s="7">
        <v>6.09088</v>
      </c>
      <c r="K51" s="7">
        <v>13.9048</v>
      </c>
      <c r="L51" s="7">
        <v>5.75</v>
      </c>
      <c r="M51" s="7">
        <v>6.06</v>
      </c>
      <c r="N51" s="7">
        <v>2.02468</v>
      </c>
      <c r="O51" s="7">
        <v>5.99</v>
      </c>
      <c r="P51" s="7">
        <v>6.3</v>
      </c>
    </row>
    <row r="52" spans="1:16" ht="12.75">
      <c r="A52" t="s">
        <v>33</v>
      </c>
      <c r="B52">
        <v>46029</v>
      </c>
      <c r="C52" t="s">
        <v>30</v>
      </c>
      <c r="D52">
        <v>4</v>
      </c>
      <c r="E52">
        <v>1</v>
      </c>
      <c r="F52" s="7">
        <v>24.3046</v>
      </c>
      <c r="G52" s="7">
        <v>10.7246</v>
      </c>
      <c r="H52" s="7">
        <v>1.78973</v>
      </c>
      <c r="I52" s="7">
        <v>5.82829</v>
      </c>
      <c r="J52" s="7">
        <v>6.44583</v>
      </c>
      <c r="K52" s="7">
        <v>10.7831</v>
      </c>
      <c r="L52" s="7">
        <v>5.78</v>
      </c>
      <c r="M52" s="7">
        <v>6.5</v>
      </c>
      <c r="N52" s="7">
        <v>1.79404</v>
      </c>
      <c r="O52" s="7">
        <v>6.39</v>
      </c>
      <c r="P52" s="7">
        <v>6.77</v>
      </c>
    </row>
    <row r="53" spans="1:16" ht="12.75">
      <c r="A53" t="s">
        <v>34</v>
      </c>
      <c r="B53">
        <v>46030</v>
      </c>
      <c r="C53" t="s">
        <v>30</v>
      </c>
      <c r="D53">
        <v>1</v>
      </c>
      <c r="E53">
        <v>2</v>
      </c>
      <c r="F53" s="7">
        <v>30.0072</v>
      </c>
      <c r="G53" s="7">
        <v>16.4272</v>
      </c>
      <c r="H53" s="7">
        <v>2.20966</v>
      </c>
      <c r="I53" s="7">
        <v>5.27638</v>
      </c>
      <c r="J53" s="7">
        <v>5.89251</v>
      </c>
      <c r="K53" s="7">
        <v>16.8754</v>
      </c>
      <c r="L53" s="7">
        <v>5.27</v>
      </c>
      <c r="M53" s="7">
        <v>5.86</v>
      </c>
      <c r="N53" s="7">
        <v>2.24267</v>
      </c>
      <c r="O53" s="7">
        <v>5.74</v>
      </c>
      <c r="P53" s="7">
        <v>6.23</v>
      </c>
    </row>
    <row r="54" spans="1:16" ht="12.75">
      <c r="A54" t="s">
        <v>35</v>
      </c>
      <c r="B54">
        <v>47775</v>
      </c>
      <c r="C54" t="s">
        <v>30</v>
      </c>
      <c r="D54">
        <v>2</v>
      </c>
      <c r="E54">
        <v>2</v>
      </c>
      <c r="F54" s="7">
        <v>30.875</v>
      </c>
      <c r="G54" s="7">
        <v>17.245</v>
      </c>
      <c r="H54" s="7">
        <v>2.26522</v>
      </c>
      <c r="I54" s="7">
        <v>5.64152</v>
      </c>
      <c r="J54" s="7">
        <v>5.92032</v>
      </c>
      <c r="K54" s="7">
        <v>16.4321</v>
      </c>
      <c r="L54" s="7">
        <v>5.73</v>
      </c>
      <c r="M54" s="7">
        <v>5.96</v>
      </c>
      <c r="N54" s="7">
        <v>2.20558</v>
      </c>
      <c r="O54" s="7">
        <v>5.91</v>
      </c>
      <c r="P54" s="7">
        <v>6.1</v>
      </c>
    </row>
    <row r="55" spans="1:16" ht="12.75">
      <c r="A55" t="s">
        <v>36</v>
      </c>
      <c r="B55">
        <v>47776</v>
      </c>
      <c r="C55" t="s">
        <v>30</v>
      </c>
      <c r="D55">
        <v>4</v>
      </c>
      <c r="E55">
        <v>2</v>
      </c>
      <c r="F55" s="7">
        <v>25.7294</v>
      </c>
      <c r="G55" s="7">
        <v>12.1194</v>
      </c>
      <c r="H55" s="7">
        <v>1.89048</v>
      </c>
      <c r="I55" s="7">
        <v>5.77878</v>
      </c>
      <c r="J55" s="7">
        <v>6.3952</v>
      </c>
      <c r="K55" s="7">
        <v>11.7484</v>
      </c>
      <c r="L55" s="7">
        <v>5.45</v>
      </c>
      <c r="M55" s="7">
        <v>6.48</v>
      </c>
      <c r="N55" s="7">
        <v>1.86322</v>
      </c>
      <c r="O55" s="7">
        <v>6.42</v>
      </c>
      <c r="P55" s="7">
        <v>6.63</v>
      </c>
    </row>
    <row r="56" spans="1:16" ht="12.75">
      <c r="A56" t="s">
        <v>37</v>
      </c>
      <c r="B56">
        <v>48048</v>
      </c>
      <c r="C56" t="s">
        <v>30</v>
      </c>
      <c r="D56">
        <v>5</v>
      </c>
      <c r="E56">
        <v>1</v>
      </c>
      <c r="F56" s="7">
        <v>29.4708</v>
      </c>
      <c r="G56" s="7">
        <v>15.8308</v>
      </c>
      <c r="H56" s="7">
        <v>2.16062</v>
      </c>
      <c r="I56" s="7">
        <v>5.50334</v>
      </c>
      <c r="J56" s="7">
        <v>5.98209</v>
      </c>
      <c r="K56" s="7">
        <v>21.1039</v>
      </c>
      <c r="L56" s="7">
        <v>5.75</v>
      </c>
      <c r="M56" s="7">
        <v>5.87</v>
      </c>
      <c r="N56" s="7">
        <v>2.5472</v>
      </c>
      <c r="O56" s="7">
        <v>5.84</v>
      </c>
      <c r="P56" s="7">
        <v>5.99</v>
      </c>
    </row>
    <row r="57" spans="1:16" ht="12.75">
      <c r="A57" t="s">
        <v>38</v>
      </c>
      <c r="B57">
        <v>48049</v>
      </c>
      <c r="C57" t="s">
        <v>30</v>
      </c>
      <c r="D57">
        <v>6</v>
      </c>
      <c r="E57">
        <v>1</v>
      </c>
      <c r="F57" s="7">
        <v>32.6988</v>
      </c>
      <c r="G57" s="7">
        <v>19.1788</v>
      </c>
      <c r="H57" s="7">
        <v>2.41855</v>
      </c>
      <c r="I57" s="7">
        <v>5.5065</v>
      </c>
      <c r="J57" s="7">
        <v>5.84525</v>
      </c>
      <c r="K57" s="7">
        <v>18.1284</v>
      </c>
      <c r="L57" s="7">
        <v>5.54</v>
      </c>
      <c r="M57" s="7">
        <v>5.86</v>
      </c>
      <c r="N57" s="7">
        <v>2.34086</v>
      </c>
      <c r="O57" s="7">
        <v>5.79</v>
      </c>
      <c r="P57" s="7">
        <v>6.09</v>
      </c>
    </row>
    <row r="58" spans="1:16" ht="12.75">
      <c r="A58" t="s">
        <v>39</v>
      </c>
      <c r="B58">
        <v>44411</v>
      </c>
      <c r="C58" t="s">
        <v>40</v>
      </c>
      <c r="D58">
        <v>1</v>
      </c>
      <c r="E58">
        <v>1</v>
      </c>
      <c r="F58" s="7">
        <v>28.0867</v>
      </c>
      <c r="G58" s="7">
        <v>14.4467</v>
      </c>
      <c r="H58" s="7">
        <v>2.05914</v>
      </c>
      <c r="I58" s="7">
        <v>5.50744</v>
      </c>
      <c r="J58" s="7">
        <v>6.22117</v>
      </c>
      <c r="K58" s="7">
        <v>14.1007</v>
      </c>
      <c r="L58" s="7">
        <v>5.566</v>
      </c>
      <c r="M58" s="7">
        <v>6.086</v>
      </c>
      <c r="N58" s="7">
        <v>2.03378</v>
      </c>
      <c r="O58" s="7">
        <v>5.956</v>
      </c>
      <c r="P58" s="7">
        <v>6.546</v>
      </c>
    </row>
    <row r="59" spans="3:16" ht="12.75">
      <c r="C59" s="2"/>
      <c r="D59" s="13"/>
      <c r="E59" s="14" t="s">
        <v>52</v>
      </c>
      <c r="F59" s="15">
        <f>AVERAGE(F44:F58)</f>
        <v>31.81606</v>
      </c>
      <c r="G59" s="15">
        <f>AVERAGE(G44:G58)</f>
        <v>18.20272666666667</v>
      </c>
      <c r="H59" s="15">
        <f>AVERAGE(H44:H58)</f>
        <v>2.3365426666666664</v>
      </c>
      <c r="I59" s="15">
        <f>AVERAGE(I44:I58)</f>
        <v>5.565643333333333</v>
      </c>
      <c r="J59" s="15">
        <f>AVERAGE(J44:J58)</f>
        <v>6.0222266666666675</v>
      </c>
      <c r="K59" s="15">
        <f>AVERAGE(K44:K58)</f>
        <v>18.22263333333333</v>
      </c>
      <c r="L59" s="15">
        <f>AVERAGE(L44:L58)</f>
        <v>5.527733333333334</v>
      </c>
      <c r="M59" s="15">
        <f>AVERAGE(M44:M58)</f>
        <v>5.989733333333334</v>
      </c>
      <c r="N59" s="15">
        <f>AVERAGE(N44:N58)</f>
        <v>2.338144666666667</v>
      </c>
      <c r="O59" s="15">
        <f>AVERAGE(O44:O58)</f>
        <v>5.918400000000002</v>
      </c>
      <c r="P59" s="15">
        <f>AVERAGE(P44:P58)</f>
        <v>6.258399999999999</v>
      </c>
    </row>
    <row r="60" spans="3:16" ht="12.75">
      <c r="C60" s="2"/>
      <c r="D60" s="13"/>
      <c r="E60" s="13" t="s">
        <v>41</v>
      </c>
      <c r="F60" s="15">
        <f>STDEV(F44:F58)</f>
        <v>9.934502765024822</v>
      </c>
      <c r="G60" s="15">
        <f aca="true" t="shared" si="8" ref="G60:P60">STDEV(G44:G58)</f>
        <v>9.922280397344332</v>
      </c>
      <c r="H60" s="15">
        <f t="shared" si="8"/>
        <v>0.7277468763094045</v>
      </c>
      <c r="I60" s="15">
        <f t="shared" si="8"/>
        <v>0.19049301538251884</v>
      </c>
      <c r="J60" s="15">
        <f t="shared" si="8"/>
        <v>0.2611049735168398</v>
      </c>
      <c r="K60" s="15">
        <f t="shared" si="8"/>
        <v>10.593107024830996</v>
      </c>
      <c r="L60" s="15">
        <f t="shared" si="8"/>
        <v>0.21369519904579867</v>
      </c>
      <c r="M60" s="15">
        <f t="shared" si="8"/>
        <v>0.33393914472692515</v>
      </c>
      <c r="N60" s="15">
        <f t="shared" si="8"/>
        <v>0.7777865903673301</v>
      </c>
      <c r="O60" s="15">
        <f t="shared" si="8"/>
        <v>0.321764954142409</v>
      </c>
      <c r="P60" s="15">
        <f t="shared" si="8"/>
        <v>0.3010526294758064</v>
      </c>
    </row>
    <row r="61" spans="3:16" ht="12.75">
      <c r="C61" s="2"/>
      <c r="D61" s="13"/>
      <c r="E61" s="13" t="s">
        <v>42</v>
      </c>
      <c r="F61" s="16">
        <f>F60/F59</f>
        <v>0.3122480522423211</v>
      </c>
      <c r="G61" s="16">
        <f>G60/G59</f>
        <v>0.5450985766607309</v>
      </c>
      <c r="H61" s="16">
        <f>H60/H59</f>
        <v>0.3114631231398034</v>
      </c>
      <c r="I61" s="16">
        <f>I60/I59</f>
        <v>0.034226594119251656</v>
      </c>
      <c r="J61" s="16">
        <f>J60/J59</f>
        <v>0.043356882423916256</v>
      </c>
      <c r="K61" s="16">
        <f>K60/K59</f>
        <v>0.581315928991108</v>
      </c>
      <c r="L61" s="16">
        <f>L60/L59</f>
        <v>0.03865873879211467</v>
      </c>
      <c r="M61" s="16">
        <f>M60/M59</f>
        <v>0.05575192185410455</v>
      </c>
      <c r="N61" s="16">
        <f>N60/N59</f>
        <v>0.33265118341722083</v>
      </c>
      <c r="O61" s="16">
        <f>O60/O59</f>
        <v>0.05436688195161005</v>
      </c>
      <c r="P61" s="16">
        <f>P60/P59</f>
        <v>0.04810376925025669</v>
      </c>
    </row>
    <row r="62" spans="4:16" ht="12.75">
      <c r="D62" s="8"/>
      <c r="E62" s="9" t="s">
        <v>43</v>
      </c>
      <c r="F62" s="10">
        <f>AVERAGE(F45,F49:F52,F54:F58)</f>
        <v>29.56585</v>
      </c>
      <c r="G62" s="10">
        <f aca="true" t="shared" si="9" ref="G62:P62">AVERAGE(G45,G49:G52,G54:G58)</f>
        <v>15.954849999999999</v>
      </c>
      <c r="H62" s="10">
        <f t="shared" si="9"/>
        <v>2.171331</v>
      </c>
      <c r="I62" s="10">
        <f t="shared" si="9"/>
        <v>5.6049690000000005</v>
      </c>
      <c r="J62" s="10">
        <f t="shared" si="9"/>
        <v>6.081175000000001</v>
      </c>
      <c r="K62" s="10">
        <f t="shared" si="9"/>
        <v>15.805959999999995</v>
      </c>
      <c r="L62" s="10">
        <f t="shared" si="9"/>
        <v>5.6186</v>
      </c>
      <c r="M62" s="10">
        <f t="shared" si="9"/>
        <v>6.0436</v>
      </c>
      <c r="N62" s="10">
        <f t="shared" si="9"/>
        <v>2.160516</v>
      </c>
      <c r="O62" s="10">
        <f t="shared" si="9"/>
        <v>5.968600000000001</v>
      </c>
      <c r="P62" s="10">
        <f t="shared" si="9"/>
        <v>6.295600000000001</v>
      </c>
    </row>
    <row r="63" spans="4:16" ht="12.75">
      <c r="D63" s="8"/>
      <c r="E63" s="11" t="s">
        <v>41</v>
      </c>
      <c r="F63" s="10">
        <f>STDEV(F45,F49:F52,F54:F58)</f>
        <v>5.149976009491057</v>
      </c>
      <c r="G63" s="10">
        <f aca="true" t="shared" si="10" ref="G63:P63">STDEV(G45,G49:G52,G54:G58)</f>
        <v>5.113547399745555</v>
      </c>
      <c r="H63" s="10">
        <f t="shared" si="10"/>
        <v>0.3704303282955004</v>
      </c>
      <c r="I63" s="10">
        <f t="shared" si="10"/>
        <v>0.14795338007850242</v>
      </c>
      <c r="J63" s="10">
        <f t="shared" si="10"/>
        <v>0.23541194604114046</v>
      </c>
      <c r="K63" s="10">
        <f t="shared" si="10"/>
        <v>4.502009135239284</v>
      </c>
      <c r="L63" s="10">
        <f t="shared" si="10"/>
        <v>0.17546648936159612</v>
      </c>
      <c r="M63" s="10">
        <f t="shared" si="10"/>
        <v>0.3158562260832746</v>
      </c>
      <c r="N63" s="10">
        <f t="shared" si="10"/>
        <v>0.3264237615329711</v>
      </c>
      <c r="O63" s="10">
        <f t="shared" si="10"/>
        <v>0.300846287809682</v>
      </c>
      <c r="P63" s="10">
        <f t="shared" si="10"/>
        <v>0.3099860928780121</v>
      </c>
    </row>
    <row r="64" spans="4:16" ht="12.75">
      <c r="D64" s="8"/>
      <c r="E64" s="11" t="s">
        <v>42</v>
      </c>
      <c r="F64" s="12">
        <f>F63/F62</f>
        <v>0.174186637945165</v>
      </c>
      <c r="G64" s="12">
        <f aca="true" t="shared" si="11" ref="G64:P64">G63/G62</f>
        <v>0.32050112660072366</v>
      </c>
      <c r="H64" s="12">
        <f t="shared" si="11"/>
        <v>0.17060058014899634</v>
      </c>
      <c r="I64" s="12">
        <f t="shared" si="11"/>
        <v>0.02639682397503044</v>
      </c>
      <c r="J64" s="12">
        <f t="shared" si="11"/>
        <v>0.03871158880333824</v>
      </c>
      <c r="K64" s="12">
        <f t="shared" si="11"/>
        <v>0.28482984489643687</v>
      </c>
      <c r="L64" s="12">
        <f t="shared" si="11"/>
        <v>0.031229574869468573</v>
      </c>
      <c r="M64" s="12">
        <f t="shared" si="11"/>
        <v>0.052262927077118715</v>
      </c>
      <c r="N64" s="12">
        <f t="shared" si="11"/>
        <v>0.15108601904960256</v>
      </c>
      <c r="O64" s="12">
        <f t="shared" si="11"/>
        <v>0.0504048332623533</v>
      </c>
      <c r="P64" s="12">
        <f t="shared" si="11"/>
        <v>0.04923853054165005</v>
      </c>
    </row>
  </sheetData>
  <mergeCells count="12">
    <mergeCell ref="F42:H42"/>
    <mergeCell ref="I42:J42"/>
    <mergeCell ref="K42:M42"/>
    <mergeCell ref="N42:P42"/>
    <mergeCell ref="N2:P2"/>
    <mergeCell ref="I26:J26"/>
    <mergeCell ref="K26:M26"/>
    <mergeCell ref="N26:P26"/>
    <mergeCell ref="F26:H26"/>
    <mergeCell ref="F2:H2"/>
    <mergeCell ref="I2:J2"/>
    <mergeCell ref="K2:M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Chevron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jaru</dc:creator>
  <cp:keywords/>
  <dc:description/>
  <cp:lastModifiedBy>jaru</cp:lastModifiedBy>
  <dcterms:created xsi:type="dcterms:W3CDTF">2003-06-10T04:14:35Z</dcterms:created>
  <dcterms:modified xsi:type="dcterms:W3CDTF">2003-06-10T04:56:10Z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187846716</vt:i4>
  </property>
  <property fmtid="{D5CDD505-2E9C-101B-9397-08002B2CF9AE}" pid="4" name="_EmailSubje">
    <vt:lpwstr>T-11 Data Update</vt:lpwstr>
  </property>
  <property fmtid="{D5CDD505-2E9C-101B-9397-08002B2CF9AE}" pid="5" name="_AuthorEma">
    <vt:lpwstr>JARU@mssite01.ion.chevron.com</vt:lpwstr>
  </property>
  <property fmtid="{D5CDD505-2E9C-101B-9397-08002B2CF9AE}" pid="6" name="_AuthorEmailDisplayNa">
    <vt:lpwstr>Rutherford, Jim (JARU)</vt:lpwstr>
  </property>
</Properties>
</file>